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725" yWindow="270" windowWidth="14715" windowHeight="958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1" i="1" l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Q51" i="1"/>
  <c r="A50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Q50" i="1"/>
  <c r="A49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Q49" i="1"/>
  <c r="A48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Q48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Q47" i="1"/>
  <c r="A46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Q46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Q45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Q44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Q40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Q39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Q38" i="1"/>
  <c r="A37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Q37" i="1"/>
  <c r="A36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Q36" i="1"/>
  <c r="A31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Q31" i="1"/>
  <c r="A30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Q30" i="1"/>
  <c r="A28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Q28" i="1"/>
  <c r="A27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Q27" i="1"/>
  <c r="A26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Q26" i="1"/>
  <c r="A23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Q23" i="1"/>
  <c r="A20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Q20" i="1"/>
  <c r="A19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Q19" i="1"/>
  <c r="A18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Q18" i="1"/>
  <c r="R18" i="1"/>
  <c r="S18" i="1"/>
  <c r="Q15" i="1"/>
  <c r="Q16" i="1"/>
  <c r="Q17" i="1"/>
  <c r="A13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Q13" i="1"/>
  <c r="A12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Q12" i="1"/>
  <c r="R12" i="1"/>
  <c r="S12" i="1"/>
  <c r="T12" i="1"/>
  <c r="A11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Q11" i="1"/>
  <c r="A10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Q10" i="1"/>
  <c r="A7" i="1"/>
  <c r="B7" i="1"/>
  <c r="C7" i="1"/>
  <c r="D7" i="1"/>
  <c r="E7" i="1"/>
  <c r="F7" i="1"/>
  <c r="G7" i="1"/>
  <c r="H7" i="1"/>
  <c r="I7" i="1"/>
  <c r="J7" i="1"/>
  <c r="K7" i="1"/>
  <c r="L7" i="1"/>
  <c r="M7" i="1"/>
  <c r="N7" i="1"/>
  <c r="Q7" i="1"/>
</calcChain>
</file>

<file path=xl/sharedStrings.xml><?xml version="1.0" encoding="utf-8"?>
<sst xmlns="http://schemas.openxmlformats.org/spreadsheetml/2006/main" count="280" uniqueCount="188">
  <si>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</si>
  <si>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</si>
  <si>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</si>
  <si>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</si>
  <si>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</si>
  <si>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</si>
  <si>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</si>
  <si>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 xml:space="preserve"> Индивидуальный образовательный маршрут (тема самообразования)</t>
  </si>
  <si>
    <t>Должность, преподаваемый предмет (в каких классах работает)</t>
  </si>
  <si>
    <t xml:space="preserve"> Пед. стаж (общий, педагогический)</t>
  </si>
  <si>
    <t>Имеющиеся награды, (указать № приказа и дату)</t>
  </si>
  <si>
    <t xml:space="preserve">   Рук. школьной методической секции учителей (ШМО)</t>
  </si>
  <si>
    <t>Наименование школы</t>
  </si>
  <si>
    <t xml:space="preserve">ФИО  (полностью)                        </t>
  </si>
  <si>
    <t>Дата рождения</t>
  </si>
  <si>
    <t>Анкетные данные учителей английского языка (Буйнакский район)</t>
  </si>
  <si>
    <t>Капурова Дайганат Акаевна</t>
  </si>
  <si>
    <t>высшее, ДГПИ,1984г</t>
  </si>
  <si>
    <t>учитель географии 5-11кл</t>
  </si>
  <si>
    <t>география с дополнительной специальностью "английский язык" МВ№633108</t>
  </si>
  <si>
    <t>соответствие 02.09.2024№89(б)</t>
  </si>
  <si>
    <t>Махачкалинский центр повышения квалификации "Каспий" 26.03.2024 №023597</t>
  </si>
  <si>
    <t>Практическая работа на уроках географии</t>
  </si>
  <si>
    <t>учителей предметов естественнонаучного цикла</t>
  </si>
  <si>
    <t>кабинет английского языка</t>
  </si>
  <si>
    <t>"Самый классный классный" 2016г региональный этап 2место</t>
  </si>
  <si>
    <t>МБОУ "Атланаульская гимназия им.Ирчи Казака"</t>
  </si>
  <si>
    <t>Солтанбекова Бажив Абдуллаевна</t>
  </si>
  <si>
    <t>11.05.1972г</t>
  </si>
  <si>
    <t>Высшее. ДГПУ 2006г. Гор.Махачкала. Фак.истории переподготовка учитель географии НАНО ОЦ "ЗНАНИЕ" . №050400006074 от 21.05.2022г.</t>
  </si>
  <si>
    <t>учитель географии в 5,6,7,8,9,11 классах</t>
  </si>
  <si>
    <t>учитель географии</t>
  </si>
  <si>
    <t>Минобр РД Приказ № 05-2-964-25  от 25.08.2025г  высшая</t>
  </si>
  <si>
    <t>НАНО ОЦ "ЗНАНИЕ" №050400017823 от 26.10.2024г</t>
  </si>
  <si>
    <t>Равноуровневое обучении на уроках географии</t>
  </si>
  <si>
    <t>МКОУ " Агачкалинская СОШ"</t>
  </si>
  <si>
    <t>Магомедова Барият Расуловна</t>
  </si>
  <si>
    <t xml:space="preserve">Высшее, 2016г. ДГПУ </t>
  </si>
  <si>
    <t>Зам директора по УВР, география  5,6.</t>
  </si>
  <si>
    <t>начальные классы 44.03.01 №1005242660220</t>
  </si>
  <si>
    <t>первая, 2021г. Приказ №03-16-300/21   2021г</t>
  </si>
  <si>
    <t>2024г.  ГБУ ДПО РД "ДИРО" №04 126498</t>
  </si>
  <si>
    <t>технология сотрудничества.</t>
  </si>
  <si>
    <t>нет</t>
  </si>
  <si>
    <t>не участвовала</t>
  </si>
  <si>
    <t>не имеет</t>
  </si>
  <si>
    <t>географии</t>
  </si>
  <si>
    <t>МКОУ "Апшинская СОШ"</t>
  </si>
  <si>
    <t>Асильдарова Гажар Багаутдиновна</t>
  </si>
  <si>
    <t xml:space="preserve">Высшее, 2007г.  ДГПУ </t>
  </si>
  <si>
    <t xml:space="preserve">Зам директора  по ВР, география  7,8,9,10,11 </t>
  </si>
  <si>
    <t>география ,  №ВСГ 198717</t>
  </si>
  <si>
    <t>высшая, 2024г. Прика  №01-02-935/24    2024г.</t>
  </si>
  <si>
    <t>2024г. ГБУ БПО РД "ДИРО" №04 126517</t>
  </si>
  <si>
    <t>Иновационные технологии сопровождения повышения качества профессионально-педагогической деятельности педагогов в условиях реализации ФГОС</t>
  </si>
  <si>
    <t xml:space="preserve">нет </t>
  </si>
  <si>
    <t xml:space="preserve">не имеет </t>
  </si>
  <si>
    <t>Хочаева Зульфия Закарьяевна</t>
  </si>
  <si>
    <t>РГПУ  2007</t>
  </si>
  <si>
    <t>Учитель естествознания</t>
  </si>
  <si>
    <t>соответсвие, 2019</t>
  </si>
  <si>
    <t>"Реализация требований обновленных ФГОС НОО, ФГОС ООО в работе учителя"  18.08.2022г.ДИРО, 2023</t>
  </si>
  <si>
    <t>Проектные технологии</t>
  </si>
  <si>
    <t>Эльмурзаева Шамсият Арсеновна</t>
  </si>
  <si>
    <t>РГСУ 2008 ДГПУ 2023</t>
  </si>
  <si>
    <t>география, биология</t>
  </si>
  <si>
    <t>Учитель географии</t>
  </si>
  <si>
    <t>"Реализация требований обновленных ФГОС НОО, ФГОС ООО в работе учителя географии"               №485201 от 17.07.2023, ДИРО</t>
  </si>
  <si>
    <t>Хамаева Баку Абдурахмановна</t>
  </si>
  <si>
    <t>ДГПУ</t>
  </si>
  <si>
    <t>география</t>
  </si>
  <si>
    <t xml:space="preserve">"Реализация требований обновленных ФГОС НОО, ФГОС ООО в работе учителя географии"               </t>
  </si>
  <si>
    <t>Сайпулаева Гюльжанат Хасбуллаевна</t>
  </si>
  <si>
    <t>ДГПУ 2015</t>
  </si>
  <si>
    <t>Х-Аульская сош</t>
  </si>
  <si>
    <t>Пашаева Рувайдат  Маликовна</t>
  </si>
  <si>
    <t>08.04.1981г.</t>
  </si>
  <si>
    <t>Высшее,ДГПУ  2021г</t>
  </si>
  <si>
    <t>Учитель географии .</t>
  </si>
  <si>
    <t>Учитель  географии и туризм  № ВСВ 0307509</t>
  </si>
  <si>
    <t>Развивающее обучение. Тема самообразования: Повышение эффективности урока географии через применение современных образовательных технологий.</t>
  </si>
  <si>
    <t xml:space="preserve"> нет</t>
  </si>
  <si>
    <t xml:space="preserve">Мусалаева Сагидат Магомедрасуловна </t>
  </si>
  <si>
    <t>15.03.1981г.</t>
  </si>
  <si>
    <t>высшее,ДГПУ  2003</t>
  </si>
  <si>
    <t>Учитель географии ,Учитель русского языка и литературы</t>
  </si>
  <si>
    <t>учитель географии № ПП 009464 2025г., Учитель русского языка и литературы , ВСБ 0671542</t>
  </si>
  <si>
    <t xml:space="preserve">соответствие </t>
  </si>
  <si>
    <t>Развитие критического мышления на уроках географии: Формирование умения анализировать информацию, делать выводы, аргументировать свою точку зрения</t>
  </si>
  <si>
    <t>Меджидова  Зарима  Имнияминовна</t>
  </si>
  <si>
    <t>Высшее, РГПУ,2007г.</t>
  </si>
  <si>
    <t>Учитель географии (7-11 классы)</t>
  </si>
  <si>
    <t>История, ВСГ  № 1369345</t>
  </si>
  <si>
    <t>соответствие, 2023г., Приказ№18  02.02.2023</t>
  </si>
  <si>
    <t>2022г.ГБУ ДПО РД "ДИРО" №04 094535</t>
  </si>
  <si>
    <t xml:space="preserve">Исследовательская  деятельность   учащихся  как  средство   повышения  качества  знания </t>
  </si>
  <si>
    <t>не является</t>
  </si>
  <si>
    <t>кабинет географии</t>
  </si>
  <si>
    <t>МБОУ "Н-Дженгутаевская СОШ"</t>
  </si>
  <si>
    <t>Бадабиева Зульгижат Бадабиевна</t>
  </si>
  <si>
    <t xml:space="preserve">Высшее, ДГУ, 2021г.(Переподготовка-2020г.,математика) </t>
  </si>
  <si>
    <t>Учитель  географии (5, 6 классы)</t>
  </si>
  <si>
    <t xml:space="preserve">География, 100505  0927247                             Математика   ПП 000368
</t>
  </si>
  <si>
    <t>Первая, 17/12/2024г. Приказ №01-02-1-1246/24</t>
  </si>
  <si>
    <t>05.11.2022  №04 103752, 22.11.2022  №04 09 1451,  09.09.2024  Д2-2409-10925</t>
  </si>
  <si>
    <t>Проектная  деятельность  на  уроках  географии</t>
  </si>
  <si>
    <t>Минатуллаева Пахуздек Махтибековна</t>
  </si>
  <si>
    <t>высшее ДГПУ 18.06.2010г. ВСГ5574681</t>
  </si>
  <si>
    <t>уч.географии 5-11кл.</t>
  </si>
  <si>
    <t>уч.биологи №ВСГ 5574681</t>
  </si>
  <si>
    <t>б/к</t>
  </si>
  <si>
    <t>Махачкала ДИРО 2024</t>
  </si>
  <si>
    <t>разноуров.обучение на уроках биологии</t>
  </si>
  <si>
    <t>ШМО</t>
  </si>
  <si>
    <t xml:space="preserve"> Учитель года 2017г. Место 3</t>
  </si>
  <si>
    <t>МБОУ "Нижнеказанищенская сош№3"</t>
  </si>
  <si>
    <t>Ражабова Джавгарат Абакарсидиковна</t>
  </si>
  <si>
    <t>Высшее, 2022 г. ДГПУ</t>
  </si>
  <si>
    <t>Учитель географии (5-8 классы)</t>
  </si>
  <si>
    <t>бакалавр, № 100518 1290110</t>
  </si>
  <si>
    <t>Первая, приказ № 05/2-964/25 от 25.08.2025 г.</t>
  </si>
  <si>
    <t>№  050400020789, 11.08.2025 г., НАНО ДПО ОЦ ЗНАНИЕ</t>
  </si>
  <si>
    <t>"Использование ИКТ на уроках географии и во внеурочной деятельности в целях активизации учебно-познавательной деятельности и повышения качества образования учащихся"</t>
  </si>
  <si>
    <t>МБОУ "Чиркейская гимназия имени Саида Афанди аль Чиркави"</t>
  </si>
  <si>
    <t>Шабагиева Саида Ахмедовна</t>
  </si>
  <si>
    <t>Высшее, 2008 г. ДГПУ</t>
  </si>
  <si>
    <t>Учитель географии (8-11 классы)</t>
  </si>
  <si>
    <t>учитель географии, ВСА № 0518413</t>
  </si>
  <si>
    <t>Соответствие , Приказ № 32/2 от 15.02.2023 г.</t>
  </si>
  <si>
    <t>№ 050400020778, 11.08.2025 г., НАНО ДПО ОЦ ЗНАНИЕ</t>
  </si>
  <si>
    <t>"Внедрение в образовательный процесс здоровьесберегающих технологий"</t>
  </si>
  <si>
    <t>Магомедова Шамай Багавдиновна</t>
  </si>
  <si>
    <t xml:space="preserve">Магомедова Джамилят Мухтаровна
</t>
  </si>
  <si>
    <t xml:space="preserve">                25.11.1979</t>
  </si>
  <si>
    <t>ДГПУ-2004</t>
  </si>
  <si>
    <t xml:space="preserve">БПК-1996, ДГПУ-2000 </t>
  </si>
  <si>
    <t xml:space="preserve"> учитель географии</t>
  </si>
  <si>
    <t xml:space="preserve">география </t>
  </si>
  <si>
    <t>вы.№9023-01/08</t>
  </si>
  <si>
    <t>высш  № 1256-05/19                                          
МОН РД 01.07.2019г.</t>
  </si>
  <si>
    <t>12-24.10.2020</t>
  </si>
  <si>
    <t xml:space="preserve">11-22.05.2010г
11.-30.03.2019            </t>
  </si>
  <si>
    <t>Развитие мыслительной познавательной деятельностиучащихся на уроках географии</t>
  </si>
  <si>
    <t>Использование интерактивных форм обучения на уроках географии</t>
  </si>
  <si>
    <t>МО</t>
  </si>
  <si>
    <t>Учитель года-2017</t>
  </si>
  <si>
    <t>№12 кабинет географии</t>
  </si>
  <si>
    <t>«Почётный работник общего образования Российской Федерации»</t>
  </si>
  <si>
    <t>МБОУ "Чиркейский образовательный центр им.А.Омарова"</t>
  </si>
  <si>
    <t xml:space="preserve">Мигитинова Бурлият Пайзутиновна </t>
  </si>
  <si>
    <t>СГА-2015г</t>
  </si>
  <si>
    <t>география (6, 7аб,9,10.)</t>
  </si>
  <si>
    <t xml:space="preserve">Преподаватель  биологии и химии </t>
  </si>
  <si>
    <t>МБОУ "Кадарская СОШ им.А.И.Алиева"</t>
  </si>
  <si>
    <t>Умавова Наида Джанбековна</t>
  </si>
  <si>
    <t>ППК им.Расула Гамзатова г.Буйнакск</t>
  </si>
  <si>
    <t>география  (5 аб,)</t>
  </si>
  <si>
    <t>уч. начальных класов</t>
  </si>
  <si>
    <t>биология</t>
  </si>
  <si>
    <t>Саидова Асият  Набиевна</t>
  </si>
  <si>
    <t>26.04. 1994г.</t>
  </si>
  <si>
    <t>сред. проф. обр.-2013 г.</t>
  </si>
  <si>
    <t>география (6а,8аб,)</t>
  </si>
  <si>
    <t xml:space="preserve">Учитель немецкого и английского языков 
№0672200
</t>
  </si>
  <si>
    <t>Академия реализации гос.политики и проф.развития работников образования Министерства просвещения Российской Федерации  с 28.03. по 12.05 2022 г. 150000119201</t>
  </si>
  <si>
    <t>Атаева  Саидат   Нажбутдиновна</t>
  </si>
  <si>
    <t>24.05.1988г.</t>
  </si>
  <si>
    <t xml:space="preserve">ДГПУ  2010 г Высшее
</t>
  </si>
  <si>
    <t xml:space="preserve">Учитель биологии и географии.  Зам.по УР 0,5 </t>
  </si>
  <si>
    <t>Учитель  биологии № 21134 .Учитель географии   № 400055</t>
  </si>
  <si>
    <t>2024г. ГБУ ДПО РД "ДИРО" 472678</t>
  </si>
  <si>
    <t>МКОУ "Карамахинская ООШ имени Яниной И.Ю."</t>
  </si>
  <si>
    <t xml:space="preserve">Мамаева  Умгани Абдулмеджидовна </t>
  </si>
  <si>
    <t xml:space="preserve">Высшее, 2013, ДГПУ </t>
  </si>
  <si>
    <t>уч. географии, ООО,СОО</t>
  </si>
  <si>
    <t>"География", КБ №54597</t>
  </si>
  <si>
    <t>Использование ЦОР по формированию естественно научной грамотности на уроках географии</t>
  </si>
  <si>
    <t>кабинет географии (№24)</t>
  </si>
  <si>
    <t>МБОУ "Нижнеказанищенская гимназии имени А. Акаева"</t>
  </si>
  <si>
    <t>Дадаева Барият Османовна</t>
  </si>
  <si>
    <t xml:space="preserve">Высшее, 2005, ДГПУ </t>
  </si>
  <si>
    <t>уч. географии, ООО</t>
  </si>
  <si>
    <t>"География", № ВСВ 1988172</t>
  </si>
  <si>
    <t>№ ПК 019236, 2023г., г. Махачкала Академия "Каспий"; № 04 126507,2024г., ГБУ ДПО РД "ДИРО"</t>
  </si>
  <si>
    <t>Внедрение системно-деятельностного подхода на уроках географии.</t>
  </si>
  <si>
    <t>Руководитель МО</t>
  </si>
  <si>
    <t>«Учитель года -2025»;Республиканский конкурс Всероссийской акции «Рисую Победу»</t>
  </si>
  <si>
    <t>«Отличник образования Республики Дагестан» №01-02-1-179/25 от 18.02.2025г.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</si>
</sst>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6" borderId="0" applyNumberFormat="0" applyBorder="0" applyAlignment="0" applyProtection="0"/>
  </cellStyleXfs>
  <cellXfs count="77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vertical="center"/>
    </xf>
    <xf numFmtId="0" fontId="0" fillId="0" borderId="0" xfId="0" applyAlignment="1"/>
    <xf numFmtId="0" fontId="5" fillId="3" borderId="1" xfId="0" applyFont="1" applyFill="1" applyBorder="1"/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/>
    <xf numFmtId="0" fontId="8" fillId="0" borderId="1" xfId="0" applyFont="1" applyBorder="1"/>
    <xf numFmtId="0" fontId="5" fillId="0" borderId="1" xfId="0" applyFont="1" applyBorder="1" applyAlignment="1" applyProtection="1">
      <protection locked="0"/>
    </xf>
    <xf numFmtId="0" fontId="6" fillId="0" borderId="1" xfId="0" applyFont="1" applyBorder="1" applyAlignment="1" applyProtection="1">
      <protection locked="0"/>
    </xf>
    <xf numFmtId="0" fontId="8" fillId="0" borderId="1" xfId="0" applyFont="1" applyBorder="1" applyAlignment="1"/>
    <xf numFmtId="0" fontId="5" fillId="0" borderId="1" xfId="0" applyFont="1" applyFill="1" applyBorder="1" applyAlignment="1"/>
    <xf numFmtId="0" fontId="5" fillId="3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5" fillId="3" borderId="1" xfId="0" applyFont="1" applyFill="1" applyBorder="1" applyAlignment="1"/>
    <xf numFmtId="0" fontId="5" fillId="3" borderId="1" xfId="0" applyFont="1" applyFill="1" applyBorder="1" applyAlignment="1" applyProtection="1">
      <protection locked="0"/>
    </xf>
    <xf numFmtId="0" fontId="5" fillId="3" borderId="1" xfId="0" applyFont="1" applyFill="1" applyBorder="1" applyAlignment="1">
      <alignment horizontal="right"/>
    </xf>
    <xf numFmtId="0" fontId="9" fillId="4" borderId="1" xfId="0" applyFont="1" applyFill="1" applyBorder="1" applyAlignment="1">
      <alignment vertical="center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/>
    </xf>
    <xf numFmtId="11" fontId="5" fillId="0" borderId="1" xfId="0" applyNumberFormat="1" applyFont="1" applyBorder="1"/>
    <xf numFmtId="14" fontId="9" fillId="4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/>
    <xf numFmtId="0" fontId="0" fillId="0" borderId="3" xfId="0" applyBorder="1"/>
    <xf numFmtId="14" fontId="10" fillId="0" borderId="1" xfId="0" applyNumberFormat="1" applyFont="1" applyBorder="1"/>
    <xf numFmtId="0" fontId="12" fillId="0" borderId="1" xfId="0" applyFont="1" applyBorder="1"/>
    <xf numFmtId="14" fontId="11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3" fillId="0" borderId="1" xfId="1" applyBorder="1"/>
    <xf numFmtId="14" fontId="11" fillId="0" borderId="1" xfId="0" applyNumberFormat="1" applyFont="1" applyBorder="1"/>
    <xf numFmtId="0" fontId="0" fillId="0" borderId="1" xfId="0" applyFill="1" applyBorder="1"/>
    <xf numFmtId="0" fontId="14" fillId="0" borderId="1" xfId="0" applyFont="1" applyBorder="1"/>
    <xf numFmtId="0" fontId="15" fillId="0" borderId="1" xfId="0" applyFont="1" applyBorder="1"/>
    <xf numFmtId="14" fontId="0" fillId="0" borderId="1" xfId="0" applyNumberFormat="1" applyBorder="1"/>
    <xf numFmtId="0" fontId="11" fillId="0" borderId="1" xfId="0" applyFont="1" applyBorder="1"/>
    <xf numFmtId="0" fontId="13" fillId="0" borderId="1" xfId="0" applyFont="1" applyBorder="1"/>
    <xf numFmtId="0" fontId="10" fillId="0" borderId="1" xfId="0" applyFont="1" applyBorder="1" applyAlignment="1">
      <alignment vertical="top" wrapText="1"/>
    </xf>
    <xf numFmtId="0" fontId="0" fillId="0" borderId="0" xfId="0"/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" fillId="5" borderId="1" xfId="0" applyFont="1" applyFill="1" applyBorder="1" applyAlignment="1">
      <alignment horizontal="center" vertical="center"/>
    </xf>
  </cellXfs>
  <cellStyles count="3">
    <cellStyle name="Гиперссылка" xfId="1" builtinId="8"/>
    <cellStyle name="Нейтральный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40;&#1082;&#1072;&#1081;&#1090;&#1072;&#1083;&#1072;%20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AppData\Local\Temp\Rar$DIa4548.11580.rartemp\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40;&#1088;&#1082;&#1072;&#1089;&#1089;&#1082;&#1072;&#1103;%20&#1054;&#1054;&#1064;,%20&#1045;&#1076;&#1080;&#1085;&#1072;&#1103;%20&#1092;&#1086;&#1088;&#1084;&#1072;%20&#1090;&#1072;&#1073;&#1083;&#1080;&#1094;&#1099;%20&#1087;&#1086;%20&#1073;&#1072;&#1079;&#1077;%20&#1076;&#1072;&#1085;&#1085;&#1099;&#1093;%20%20%202025-2026&#1075;&#1075;%20(&#1040;&#1074;&#1090;&#1086;&#1089;&#1086;&#1093;&#1088;&#1072;&#1085;&#1077;&#1085;&#1085;&#1099;&#108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AppData\Local\Temp\Rar$DIa6168.49480.rartemp\&#1041;&#1072;&#1079;&#1072;%20&#1076;&#1072;&#1085;&#1085;&#1099;&#1093;%20&#1091;&#1095;&#1080;&#1090;&#1077;&#1083;&#1077;&#1081;%20%20&#1052;&#1050;&#1054;&#1059;%20%20&#1053;&#1080;&#1078;&#1085;&#1077;&#1082;&#1072;&#1079;&#1072;&#1085;&#1080;&#1097;&#1077;&#1085;&#1089;&#1082;&#1072;&#1103;%20&#1057;&#1054;&#1064;%20&#8470;4%202025-%20%202026%20&#1091;&#1095;%20&#1075;&#1086;&#107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41;&#1072;&#1085;&#1082;%20&#1076;&#1072;&#1085;&#1085;&#1099;&#1093;%20&#1091;&#1095;&#1080;&#1090;&#1077;&#1083;&#1077;&#1081;%20&#1042;-&#1050;&#1072;&#1079;&#1072;&#1085;&#1080;&#1097;&#1077;&#1085;&#1089;&#1082;&#1072;&#1103;%201%2020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42;&#1077;&#1088;&#1085;&#1086;!&#1040;&#1085;&#1082;&#1077;&#1090;&#1085;&#1099;&#1077;%20&#1076;&#1072;&#1085;&#1085;&#1099;&#1077;%20&#1091;&#1095;&#1080;&#1090;&#1077;&#1083;&#1077;&#1081;%20&#1052;&#1050;&#1054;&#1059;%20&#1050;&#1072;&#1076;&#1072;&#1088;&#1089;&#1082;&#1072;&#1103;%20&#1054;&#1054;&#1064;%202025-2026&#1075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44;&#1091;&#1088;&#1072;&#1085;&#1075;&#1080;%20&#1057;&#1054;&#1064;%20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%20(1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48;&#1089;&#1087;&#1088;!%20&#1069;&#1082;&#1080;&#1073;&#1091;&#1083;&#1072;&#1082;%20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%20(5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52;-&#1040;&#1091;&#108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53;-&#1044;&#1078;&#1077;&#1085;&#1075;.&#1057;&#1054;&#1064;%20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53;-&#1050;&#1072;&#1079;&#1072;&#1085;&#1080;&#1097;&#1077;%20&#1089;&#1086;&#1096;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53;-&#1050;&#1072;&#1088;&#1072;&#1085;&#1072;&#1081;%20&#1041;&#1072;&#1085;&#1082;%20&#1076;&#1072;&#1085;&#1085;&#1099;&#1093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090;&#1072;&#1082;&#1072;&#1083;&#1072;&#1081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1;&#1040;&#1047;&#1040;%202025-26\&#1101;&#1088;&#1087;&#1077;&#1083;&#1080;3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2;-&#1050;&#1072;&#1079;&#1072;&#1085;.%20&#1089;&#1086;&#1096;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%20(1)%20(1),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%20(8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AppData\Local\Temp\Rar$DIa9092.5162.rartemp\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0;&#1085;&#1082;&#1077;&#1090;&#1085;&#1099;&#1077;%20&#1076;&#1072;&#1085;&#1085;&#1099;&#1077;%20&#1052;&#1050;&#1054;&#1059;%20&#1042;&#1072;&#1085;&#1072;&#1096;&#1080;&#1085;&#1089;&#1082;&#1072;&#1103;%20&#1054;&#1054;&#1064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5;&#1076;&#1080;&#1085;&#1072;&#1103;%20&#1092;&#1086;&#1088;&#1084;&#1072;%20&#1090;&#1072;&#1073;&#1083;&#1080;&#1094;&#1099;%20&#1087;&#1086;%20&#1073;&#1072;&#1079;&#1077;%20&#1076;&#1072;&#1085;&#1085;&#1099;&#1093;%20%20%20&#1087;&#1077;&#1076;&#1072;&#1075;&#1086;&#1075;&#1086;&#1074;%20&#1054;&#1059;%20&#1041;&#1091;&#1081;&#1085;&#1072;&#1082;&#1089;&#1082;&#1086;&#1075;&#1086;%20&#1088;&#1072;&#1081;&#1086;&#1085;&#1072;%20%202025-2026&#1075;&#1075;.%20(10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2;-&#1044;&#1078;&#1077;&#1085;&#1075;&#1091;&#1090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9">
          <cell r="A9" t="str">
            <v>Гасанов Гасан Сайдулаевич</v>
          </cell>
        </row>
        <row r="17">
          <cell r="A17" t="str">
            <v>Меджидов Хизри Хайрулаевич</v>
          </cell>
          <cell r="B17">
            <v>24782</v>
          </cell>
          <cell r="C17" t="str">
            <v>Высшее, 2008, РГПУ им. Герцена</v>
          </cell>
          <cell r="D17" t="str">
            <v>учитель, география в 5-11 классах, ИЗО в 5 - 7 классах</v>
          </cell>
          <cell r="E17" t="str">
            <v>Естесственнонаучное образование, ВБА №0449849</v>
          </cell>
          <cell r="F17">
            <v>23</v>
          </cell>
          <cell r="G17" t="str">
            <v>высшая, №05-02-2-81/23 от 27.06.2025.</v>
          </cell>
          <cell r="H17" t="str">
            <v xml:space="preserve">№19-103-1292, 2023 г., Петрозаводск, "Современный урок географии в соответствии с требованиями ФГОС ООО и СОО" </v>
          </cell>
          <cell r="I17" t="str">
            <v>разноуров</v>
          </cell>
          <cell r="J17" t="str">
            <v>не является</v>
          </cell>
          <cell r="M17" t="str">
            <v>кабинет географии</v>
          </cell>
          <cell r="Q17" t="str">
            <v>МКОУ "Акайталинская СОШ"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5">
          <cell r="A5" t="str">
            <v>Абдулаева Айшат Умахановна</v>
          </cell>
        </row>
        <row r="9">
          <cell r="A9" t="str">
            <v>Магомедова Патимат Алиевна</v>
          </cell>
          <cell r="B9">
            <v>24263</v>
          </cell>
          <cell r="C9" t="str">
            <v>Высшее, ДГПИ 1993г., БПУ 1986</v>
          </cell>
          <cell r="D9" t="str">
            <v>учитель географии (5-10классы)</v>
          </cell>
          <cell r="E9" t="str">
            <v>начальные классы ИТ №311542, география  ТВ № 610494</v>
          </cell>
          <cell r="F9">
            <v>38</v>
          </cell>
          <cell r="G9" t="str">
            <v xml:space="preserve">соответствие </v>
          </cell>
          <cell r="I9" t="str">
            <v>Трудные случаи орфографии и пунктуации</v>
          </cell>
          <cell r="J9" t="str">
            <v>ШМО классных руководителей</v>
          </cell>
          <cell r="M9" t="str">
            <v>нет</v>
          </cell>
          <cell r="Q9" t="str">
            <v>МКОУ "Арахкентская СОШ"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8">
          <cell r="A8" t="str">
            <v>Раджабова Заира Камаловна</v>
          </cell>
          <cell r="B8">
            <v>25324</v>
          </cell>
          <cell r="C8" t="str">
            <v xml:space="preserve">высшее,ДГПИ.1994 </v>
          </cell>
          <cell r="D8" t="str">
            <v xml:space="preserve"> учитель географии (5-9 классы)</v>
          </cell>
          <cell r="E8" t="str">
            <v xml:space="preserve">педагогика и методика нач обучения, №077511 </v>
          </cell>
          <cell r="F8">
            <v>36</v>
          </cell>
          <cell r="G8" t="str">
            <v xml:space="preserve">соответствие, прик.№ 64 от 28.09.2023г. </v>
          </cell>
          <cell r="H8" t="str">
            <v xml:space="preserve">150000118865, 2022г., "Академия реализации государственной политики и профессионального развития работников образования Министерства просвещения РФ" </v>
          </cell>
          <cell r="I8" t="str">
            <v>Самостоятельная работа на уроках географии</v>
          </cell>
          <cell r="J8" t="str">
            <v>нет</v>
          </cell>
          <cell r="Q8" t="str">
            <v>МКОУ "Аркасская ООШ"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6">
          <cell r="A6" t="str">
            <v>Акаева Азинат Алиевна</v>
          </cell>
        </row>
        <row r="23">
          <cell r="A23" t="str">
            <v>Султанова Умжамил Шарабутдиновна</v>
          </cell>
          <cell r="B23" t="str">
            <v>17.11.1987г.</v>
          </cell>
          <cell r="C23" t="str">
            <v>высшее-ДГПУ-1.06.2009г.</v>
          </cell>
          <cell r="D23" t="str">
            <v>учитель географии-5-11кл.</v>
          </cell>
          <cell r="E23" t="str">
            <v xml:space="preserve">педагогика и метод нач,образования ВСГ 1994605 </v>
          </cell>
          <cell r="F23">
            <v>13</v>
          </cell>
          <cell r="G23" t="str">
            <v>соответствие</v>
          </cell>
          <cell r="H23" t="str">
            <v xml:space="preserve">  04094970 №   461115  ГБУ ДПО РД   "ДИРО" " Реализация требований обновленных ФГОС" НОО,ФГОС ООО в работе учителя" 2022г. (36ч.)</v>
          </cell>
          <cell r="I23" t="str">
            <v>Социально - правовое воспитание детей в условиях реализации по ФГОС.</v>
          </cell>
          <cell r="J23" t="str">
            <v>не является</v>
          </cell>
          <cell r="K23">
            <v>0</v>
          </cell>
          <cell r="L23">
            <v>0</v>
          </cell>
          <cell r="M23" t="str">
            <v>нет</v>
          </cell>
          <cell r="N23">
            <v>0</v>
          </cell>
          <cell r="Q23" t="str">
            <v>МКОУ"Нижнеказанищенская СОШ№4"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15">
          <cell r="A15" t="str">
            <v>Арсанова Саният Каибовна</v>
          </cell>
          <cell r="B15">
            <v>29007</v>
          </cell>
          <cell r="C15" t="str">
            <v>высшее, РГПУ-2007</v>
          </cell>
          <cell r="D15" t="str">
            <v>учитель географии</v>
          </cell>
          <cell r="E15" t="str">
            <v>история (переподготовка по географии)</v>
          </cell>
          <cell r="F15">
            <v>25</v>
          </cell>
          <cell r="G15" t="str">
            <v>соответствие, 2023г., приказ №27</v>
          </cell>
          <cell r="H15">
            <v>2024</v>
          </cell>
          <cell r="I15" t="str">
            <v>Личностно-ориентированная технология</v>
          </cell>
          <cell r="J15" t="str">
            <v>нет</v>
          </cell>
          <cell r="K15" t="str">
            <v>нет</v>
          </cell>
          <cell r="L15" t="str">
            <v>нет</v>
          </cell>
          <cell r="M15" t="str">
            <v>нет</v>
          </cell>
          <cell r="N15" t="str">
            <v>нет</v>
          </cell>
          <cell r="Q15" t="str">
            <v>МБОУ "В-Казанищенская СОШ №1"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10">
          <cell r="A10" t="str">
            <v>Магомедов Багавтин Магомедович</v>
          </cell>
          <cell r="B10">
            <v>26651</v>
          </cell>
          <cell r="C10" t="str">
            <v>Высшее.РГПУ им  А.И.Герцена,  2012г.</v>
          </cell>
          <cell r="D10" t="str">
            <v>Учитель географии (5-9 классы)</v>
          </cell>
          <cell r="E10" t="str">
            <v>"Естественнонаучное образование"</v>
          </cell>
          <cell r="F10">
            <v>21</v>
          </cell>
          <cell r="G10" t="str">
            <v>высшая, приказ № 05/2-964/25 от 28.08.2025г</v>
          </cell>
          <cell r="H10" t="str">
            <v>2022,на платформе ФГАОУ ДПО «Академия Минпросвещения России»</v>
          </cell>
          <cell r="I10" t="str">
            <v>"Использование современных методов интерактивного  обучения на уроках географии"</v>
          </cell>
          <cell r="J10" t="str">
            <v>МКОУ "Кадарская ООШ"</v>
          </cell>
          <cell r="K10" t="str">
            <v xml:space="preserve"> -</v>
          </cell>
          <cell r="L10" t="str">
            <v xml:space="preserve"> -</v>
          </cell>
          <cell r="M10" t="str">
            <v xml:space="preserve"> -</v>
          </cell>
          <cell r="N10" t="str">
            <v xml:space="preserve"> -</v>
          </cell>
          <cell r="Q10" t="str">
            <v>МКОУ "Кадарская ООШ"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6">
          <cell r="A6" t="str">
            <v>Сулейманова Аминат Абдулмуминовна</v>
          </cell>
        </row>
        <row r="15">
          <cell r="A15" t="str">
            <v>Гереева Патимат Сахратулаевна</v>
          </cell>
          <cell r="B15" t="str">
            <v>15.11.1988г.</v>
          </cell>
          <cell r="C15" t="str">
            <v xml:space="preserve">Высшее, 2013, РГПУ </v>
          </cell>
          <cell r="D15" t="str">
            <v>Учиель, гегорафия (5-10 классы), начальный классы (2 класс)</v>
          </cell>
          <cell r="E15" t="str">
            <v>Естествознание, №107818 0069043</v>
          </cell>
          <cell r="F15">
            <v>17</v>
          </cell>
          <cell r="G15" t="str">
            <v>Соответствие занимаемой должности, приказ №38 от 15.01.2023г</v>
          </cell>
          <cell r="H15" t="str">
            <v>2022г ГБУ ДПО РД "ДИРО" №04 093639</v>
          </cell>
          <cell r="I15" t="str">
            <v xml:space="preserve">использование ИКТ технологий на уроках географии </v>
          </cell>
          <cell r="J15" t="str">
            <v>не является</v>
          </cell>
          <cell r="K15" t="str">
            <v>Конкурс "Учитель года Республики Дагестан -2022" муниципальный этап</v>
          </cell>
          <cell r="L15" t="str">
            <v>нет</v>
          </cell>
          <cell r="M15" t="str">
            <v>нет</v>
          </cell>
          <cell r="N15" t="str">
            <v>нет</v>
          </cell>
          <cell r="Q15" t="str">
            <v>МКОУ "Дурангинская СОШ"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6">
          <cell r="A6" t="str">
            <v>Абдуразакова Дженнет Халиловна</v>
          </cell>
          <cell r="B6">
            <v>34112</v>
          </cell>
          <cell r="C6" t="str">
            <v>ДГПУ2019г.ф-т"Экология и биология" сп-ть учитель экологии и биологии"</v>
          </cell>
          <cell r="D6" t="str">
            <v>учитель биологии и географии (5-9кл)</v>
          </cell>
          <cell r="E6" t="str">
            <v>учитель экологии и биологии</v>
          </cell>
          <cell r="F6">
            <v>5</v>
          </cell>
          <cell r="G6" t="str">
            <v>соответствие приказ № 30 от 20.09.2024г.</v>
          </cell>
          <cell r="H6" t="str">
            <v>ГБУ ДПО РД "ДИРО" №461157"Реализация требований обнавленных ФГОС,НОО,ФГОС ОООвработе учителя</v>
          </cell>
          <cell r="J6" t="str">
            <v>не является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  <cell r="Q6" t="str">
            <v>МКОУ "Экибулакская ООШ"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 refreshError="1">
        <row r="5">
          <cell r="A5" t="str">
            <v>Алиева Патина Магомедовна</v>
          </cell>
        </row>
        <row r="26">
          <cell r="A26" t="str">
            <v>Лабазанов Абдула Набиевич</v>
          </cell>
          <cell r="B26" t="str">
            <v>17.05.1998г</v>
          </cell>
          <cell r="C26" t="str">
            <v>неполное высшее ДГУ 2020 г</v>
          </cell>
          <cell r="D26" t="str">
            <v>учитель географии 5,6,7,8,9,10 кл</v>
          </cell>
          <cell r="E26" t="str">
            <v>Учитель географии №483100262900</v>
          </cell>
          <cell r="F26">
            <v>2</v>
          </cell>
          <cell r="G26" t="str">
            <v>Приказ № 89 от 30.08.2024г соответствие</v>
          </cell>
          <cell r="I26" t="str">
            <v>Развивающее обучение</v>
          </cell>
          <cell r="M26" t="str">
            <v>кабинет информатики</v>
          </cell>
          <cell r="Q26" t="str">
            <v>Манасаульская СОШ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32">
          <cell r="A32" t="str">
            <v>Мухтаритдинова Гаяханум Шанавазовна</v>
          </cell>
        </row>
        <row r="42">
          <cell r="A42" t="str">
            <v>Солтанмурадова  Фатима Наримановна</v>
          </cell>
          <cell r="B42">
            <v>32559</v>
          </cell>
          <cell r="C42" t="str">
            <v xml:space="preserve"> Высшее, ДГПУ 2017г.</v>
          </cell>
          <cell r="D42" t="str">
            <v>Учитель биологии и географии (8, 9 классы)</v>
          </cell>
          <cell r="E42" t="str">
            <v xml:space="preserve"> Педагогическое образование, 100524   № 3341812</v>
          </cell>
          <cell r="F42">
            <v>4</v>
          </cell>
          <cell r="G42" t="str">
            <v>соответствие, 2024г., Приказ№199    16.12.2024</v>
          </cell>
          <cell r="H42" t="str">
            <v>2022г.,ФГАОУ ДПО  "АРГПиПРРО Минпросв.РФ", 150000119383</v>
          </cell>
          <cell r="I42" t="str">
            <v>Применение   новых  технологий  на  уроках  географии  и биологии  для  развития  творческой  мотивации  учащихся  с целью  повышения  качества образования</v>
          </cell>
          <cell r="J42" t="str">
            <v>Руководитель ШМО учителей биологии,химии, географии, истории, обществознания</v>
          </cell>
          <cell r="M42" t="str">
            <v>кабинет  биологии</v>
          </cell>
          <cell r="Q42" t="str">
            <v>МБОУ "Н-Дженгутаевская СОШ"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Мугутдинова Патимат Анваровна</v>
          </cell>
          <cell r="B5" t="str">
            <v>18.01.1974 г.</v>
          </cell>
          <cell r="C5" t="str">
            <v>Дагестанский государственный педагогический институт(высшее)2000г. учитель географии</v>
          </cell>
          <cell r="D5" t="str">
            <v>Директор,Учитель географии</v>
          </cell>
          <cell r="E5" t="str">
            <v>Учитель географии</v>
          </cell>
          <cell r="F5">
            <v>32</v>
          </cell>
          <cell r="G5" t="str">
            <v>Приказ №05-02-2-1196/24 03.12.2024г.- высшая</v>
          </cell>
          <cell r="H5" t="str">
            <v>Приказ №0 27.04.2022/в</v>
          </cell>
          <cell r="I5" t="str">
            <v>разноуров</v>
          </cell>
          <cell r="N5" t="str">
            <v xml:space="preserve">""Почетный работник", "Президентский грант", </v>
          </cell>
          <cell r="Q5" t="str">
            <v>МБОУ "Нижнеказанищенская СОШ №2 имени Наби Ханмурзаева"</v>
          </cell>
        </row>
        <row r="32">
          <cell r="A32" t="str">
            <v>Далгатова Барият Гаджиевна</v>
          </cell>
          <cell r="B32" t="str">
            <v>06.08.1978 г.</v>
          </cell>
          <cell r="C32" t="str">
            <v>Дагестанский государственный педагогический университет(высшее)2002г</v>
          </cell>
          <cell r="D32" t="str">
            <v>Учитель географии</v>
          </cell>
          <cell r="E32" t="str">
            <v>Учитель географии ИВС №0445482</v>
          </cell>
          <cell r="F32">
            <v>26</v>
          </cell>
          <cell r="Q32" t="str">
            <v>МБОУ "Нижнеказанищенская СОШ №2 имени Наби Ханмурзаева"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6">
          <cell r="A6" t="str">
            <v>Адуева Джавгарат Герейхановна</v>
          </cell>
        </row>
        <row r="16">
          <cell r="A16" t="str">
            <v>Ханмагомедова Умусапият Устаровна</v>
          </cell>
          <cell r="B16">
            <v>22132</v>
          </cell>
          <cell r="C16" t="str">
            <v>высшее, ДГУ 1990г., переподготовка МЦПК 2021г.</v>
          </cell>
          <cell r="D16" t="str">
            <v>Учитель, биология, химия, география (5-9кл)</v>
          </cell>
          <cell r="E16" t="str">
            <v>учитель биологии, химии №122198, переподготовка по географии №ПП001174</v>
          </cell>
          <cell r="F16">
            <v>35</v>
          </cell>
          <cell r="G16" t="str">
            <v>высшая категория, 2025г., Приказ №05-02-2-353 от 03.04.2025г.</v>
          </cell>
          <cell r="H16" t="str">
            <v>2022г, ГБУ ДПО РД "ДИРО" №04 087867</v>
          </cell>
          <cell r="I16" t="str">
            <v>игровой</v>
          </cell>
          <cell r="J16" t="str">
            <v>не является</v>
          </cell>
          <cell r="K16" t="str">
            <v>не участв.</v>
          </cell>
          <cell r="L16" t="str">
            <v>нет</v>
          </cell>
          <cell r="M16" t="str">
            <v>нет</v>
          </cell>
          <cell r="N16" t="str">
            <v>Почетный работник РФ, Приказ №207 от 10.07.2024г.</v>
          </cell>
          <cell r="Q16" t="str">
            <v>МКОУ "Н-Каранайская ООШ"</v>
          </cell>
        </row>
      </sheetData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6">
          <cell r="A16" t="str">
            <v>Алиева Саният Анваровна</v>
          </cell>
        </row>
        <row r="33">
          <cell r="A33" t="str">
            <v>Гаджиев Саадула Абдулаевич</v>
          </cell>
          <cell r="B33" t="str">
            <v>28.06.1962г.</v>
          </cell>
          <cell r="C33" t="str">
            <v>Высшее,1985 ДГПИ,</v>
          </cell>
          <cell r="D33" t="str">
            <v>Учитель географии (5-10 классы)</v>
          </cell>
          <cell r="E33" t="str">
            <v>География с доп.специализацией иностранный язык МВ № 510027</v>
          </cell>
          <cell r="F33">
            <v>45</v>
          </cell>
          <cell r="G33" t="str">
            <v>Высшее 2025г.Приказ №05-02-2-601/6</v>
          </cell>
          <cell r="H33" t="str">
            <v>2021г."Проектирование образовательного процесса по географии в условиях реализации требований ФГОС и НСУР"</v>
          </cell>
          <cell r="I33" t="str">
            <v>нет</v>
          </cell>
          <cell r="J33" t="str">
            <v>нет</v>
          </cell>
          <cell r="K33" t="str">
            <v xml:space="preserve">нет </v>
          </cell>
          <cell r="L33" t="str">
            <v xml:space="preserve">нет </v>
          </cell>
          <cell r="M33" t="str">
            <v>кабинет географии</v>
          </cell>
          <cell r="N33" t="str">
            <v>отличник образования  Республики Дагестан Приказ 01-02-1-494/22 от 06.06.2022г.</v>
          </cell>
          <cell r="Q33" t="str">
            <v>МКОУ "Такалайская СОШ"</v>
          </cell>
        </row>
      </sheetData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1">
          <cell r="A11" t="str">
            <v>7.Устарханова Абам Агавовна</v>
          </cell>
          <cell r="B11">
            <v>26444</v>
          </cell>
          <cell r="C11" t="str">
            <v>высш, ДГПУ, геогр, 2003</v>
          </cell>
          <cell r="D11" t="str">
            <v>учит геогр 6; 11кл</v>
          </cell>
          <cell r="E11" t="str">
            <v xml:space="preserve">учитель геогр ВСБ 0670208           </v>
          </cell>
          <cell r="F11">
            <v>30</v>
          </cell>
          <cell r="G11" t="str">
            <v>соответствие</v>
          </cell>
          <cell r="H11" t="str">
            <v>2023 ДИРО</v>
          </cell>
          <cell r="I11" t="str">
            <v>Использование инновационных методов обучения географии в рамках ФГОС</v>
          </cell>
          <cell r="Q11" t="str">
            <v>МКОУ "Эрпелинская СОШ им.Апашева М.Д."</v>
          </cell>
        </row>
      </sheetData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30">
          <cell r="A30" t="str">
            <v>Исмаилова Тажлы Гаджиевна</v>
          </cell>
          <cell r="B30">
            <v>30277</v>
          </cell>
          <cell r="C30" t="str">
            <v>Высшее, РГПУ, 2012г.</v>
          </cell>
          <cell r="D30" t="str">
            <v>Учитель географии, 7,8,9,10,11 кл.</v>
          </cell>
          <cell r="E30" t="str">
            <v>Учитель географии, №10565</v>
          </cell>
          <cell r="F30">
            <v>18</v>
          </cell>
          <cell r="G30" t="str">
            <v>Без категории</v>
          </cell>
          <cell r="H30" t="str">
            <v>2023г. РАНХиГС №0000168806</v>
          </cell>
          <cell r="J30" t="str">
            <v>не является</v>
          </cell>
          <cell r="M30" t="str">
            <v>нет</v>
          </cell>
          <cell r="Q30" t="str">
            <v>МКОУ "Верхнеказанищенская СОШ №2 имени Героя России Даудова Закира Алиевича"</v>
          </cell>
        </row>
        <row r="32">
          <cell r="A32" t="str">
            <v>Телакаева Патимат Абдурагимовна</v>
          </cell>
          <cell r="B32">
            <v>30782</v>
          </cell>
          <cell r="C32" t="str">
            <v>ВысшеДГПУ,2006г.</v>
          </cell>
          <cell r="D32" t="str">
            <v>Учитель географии, 5 кл</v>
          </cell>
          <cell r="E32" t="str">
            <v>Учитель экологии, №1056318</v>
          </cell>
          <cell r="F32">
            <v>6</v>
          </cell>
          <cell r="G32" t="str">
            <v>Без категории</v>
          </cell>
          <cell r="J32" t="str">
            <v>не является</v>
          </cell>
          <cell r="M32" t="str">
            <v>нет</v>
          </cell>
          <cell r="Q32" t="str">
            <v>МКОУ "Верхнеказанищенская СОШ №2 имени Героя России Даудова Закира Алиевича"</v>
          </cell>
        </row>
        <row r="37">
          <cell r="A37" t="str">
            <v>Агарагимова Ильмуханым Гаджимурадовна</v>
          </cell>
          <cell r="B37">
            <v>29351</v>
          </cell>
          <cell r="C37" t="str">
            <v>Высшее, ДГПУ, 2002г.</v>
          </cell>
          <cell r="D37" t="str">
            <v>Учитель географии, 5 кл, учитель рисования, 5,6,7,8 кл.</v>
          </cell>
          <cell r="E37" t="str">
            <v>Учитель биологии и химиии, №0788861</v>
          </cell>
          <cell r="F37">
            <v>23</v>
          </cell>
          <cell r="G37" t="str">
            <v>Без категории</v>
          </cell>
          <cell r="H37" t="str">
            <v>2023г. НАНО ДПО ОЦ ЗНАНИЕ №050400014025</v>
          </cell>
          <cell r="J37" t="str">
            <v>ШМО классных руководителей</v>
          </cell>
          <cell r="M37" t="str">
            <v>нет</v>
          </cell>
          <cell r="Q37" t="str">
            <v>МКОУ "Верхнеказанищенская СОШ №2 имени Героя России Даудова Закира Алиевича"</v>
          </cell>
        </row>
        <row r="40">
          <cell r="A40" t="str">
            <v>Юсупова Асият Гаджиевна</v>
          </cell>
          <cell r="B40">
            <v>33092</v>
          </cell>
          <cell r="C40" t="str">
            <v>Высшее, РГПУ, 2012г.</v>
          </cell>
          <cell r="D40" t="str">
            <v>Учитель географии</v>
          </cell>
          <cell r="E40" t="str">
            <v>Учитель географии,10564</v>
          </cell>
          <cell r="F40">
            <v>15</v>
          </cell>
          <cell r="G40" t="str">
            <v>Без категории</v>
          </cell>
          <cell r="J40" t="str">
            <v>не является</v>
          </cell>
          <cell r="M40" t="str">
            <v>нет</v>
          </cell>
          <cell r="Q40" t="str">
            <v>МКОУ "Верхнеказанищенская СОШ №2 имени Героя России Даудова Закира Алиевича"</v>
          </cell>
        </row>
      </sheetData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Шихимова Маржанат Муртцалиевна</v>
          </cell>
        </row>
        <row r="14">
          <cell r="A14" t="str">
            <v>Мамаева Умгани Абдулмеджидовна</v>
          </cell>
          <cell r="B14">
            <v>28658</v>
          </cell>
          <cell r="C14" t="str">
            <v>высшее ДГПУ 2004г</v>
          </cell>
          <cell r="D14" t="str">
            <v>Педагог-психолог, география (5-9кл)</v>
          </cell>
          <cell r="E14" t="str">
            <v>Учитель географии ВСВ №0309559</v>
          </cell>
          <cell r="F14">
            <v>24</v>
          </cell>
          <cell r="G14" t="str">
            <v>Соответствие 21.02.2023г</v>
          </cell>
          <cell r="H14" t="str">
            <v>г. Москва с 29.03.2022 по 12.05.2022г «Реализация требований обновлённых ФГОС НОО, ФГОС ООО в работе учителя» № 150000117762</v>
          </cell>
          <cell r="Q14" t="str">
            <v>МКОУ "ЧабанмахинскаяСОШ"</v>
          </cell>
        </row>
      </sheetData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8">
          <cell r="A18" t="str">
            <v>Ибрагимова Нурият Абдулмуталимовна</v>
          </cell>
          <cell r="B18">
            <v>32722</v>
          </cell>
          <cell r="C18" t="str">
            <v xml:space="preserve">     высшее ООО"Столичный центр образовательных технологий"Учитель географии; Преподавание географии в образовательной организации"</v>
          </cell>
          <cell r="D18" t="str">
            <v>учитель географии 6-8 кл</v>
          </cell>
          <cell r="E18" t="str">
            <v>учитель географии по специальночсти "География"  №ВСБ 0670185</v>
          </cell>
          <cell r="F18">
            <v>2</v>
          </cell>
          <cell r="G18" t="str">
            <v>соответствие от 25.09 2024 пр № 83/2</v>
          </cell>
          <cell r="H18" t="str">
            <v xml:space="preserve">     2023«Реализация требований обновленных ФГОС ,ООО и СОО в работе учителя  географии в соответствии с ФООП»</v>
          </cell>
          <cell r="I18" t="str">
            <v>Разноуровневое обучение. "Связь  родного языка с русским"</v>
          </cell>
          <cell r="J18" t="str">
            <v>ШМО учителей географии, биологии,химии</v>
          </cell>
          <cell r="L18" t="str">
            <v>нет</v>
          </cell>
          <cell r="M18" t="str">
            <v>кабинет географии</v>
          </cell>
          <cell r="N18" t="str">
            <v>нет</v>
          </cell>
          <cell r="Q18" t="str">
            <v>МБОУ "Бугленская СОШ имени Ш.И.Шихсаидова"</v>
          </cell>
        </row>
        <row r="19">
          <cell r="A19" t="str">
            <v>Нурмагомедов КазA19:G20и Хидрилисович</v>
          </cell>
          <cell r="B19">
            <v>24381</v>
          </cell>
          <cell r="C19" t="str">
            <v>ДГУ 1993 высшее</v>
          </cell>
          <cell r="D19" t="str">
            <v xml:space="preserve">.география 8-11 </v>
          </cell>
          <cell r="E19" t="str">
            <v>Учитель истории и обществоведения.</v>
          </cell>
          <cell r="F19">
            <v>32</v>
          </cell>
          <cell r="G19" t="str">
            <v>соответствие 2024 от 25.09 №пр 83/2</v>
          </cell>
          <cell r="H19" t="str">
            <v>2023г «Реализация требований обновленных ФГОС ,ООО и СОО в работе учителя  обществознания в соответствии с ФООП»«МЦПК-Академия «Каспий»</v>
          </cell>
          <cell r="I19" t="str">
            <v>Обучение в сотрудничестве"Активация познавательной деятельности учащихся на уроках Дагестанской литературы"</v>
          </cell>
          <cell r="L19" t="str">
            <v>нет</v>
          </cell>
          <cell r="M19" t="str">
            <v>кабинет истории</v>
          </cell>
          <cell r="N19" t="str">
            <v>нет</v>
          </cell>
          <cell r="Q19" t="str">
            <v>МБОУ "Бугленская СОШ имени Ш.И.Шихсаидова"</v>
          </cell>
        </row>
      </sheetData>
      <sheetData sheetId="1"/>
      <sheetData sheetId="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Османова Бурлият Османовна</v>
          </cell>
        </row>
        <row r="6">
          <cell r="A6" t="str">
            <v xml:space="preserve">Магомедов Гасан Абдулаевич </v>
          </cell>
          <cell r="B6">
            <v>17131</v>
          </cell>
          <cell r="C6" t="str">
            <v>Высшее, ДГПИ,1985</v>
          </cell>
          <cell r="D6" t="str">
            <v>Педагог-психолог, география</v>
          </cell>
          <cell r="E6" t="str">
            <v>География №510143</v>
          </cell>
          <cell r="F6">
            <v>57</v>
          </cell>
          <cell r="G6" t="str">
            <v>2025 соответствие</v>
          </cell>
          <cell r="H6">
            <v>2024</v>
          </cell>
          <cell r="I6" t="str">
            <v>Информац-коммунит-я тех-я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кабинет географии</v>
          </cell>
          <cell r="N6" t="str">
            <v>почетный работник</v>
          </cell>
          <cell r="Q6" t="str">
            <v>МБОУ "Верхнекаранайская СОШ"</v>
          </cell>
        </row>
      </sheetData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2">
          <cell r="A12" t="str">
            <v>Мутуева Аймесей Магомедовна</v>
          </cell>
        </row>
        <row r="19">
          <cell r="A19" t="str">
            <v>Акаева Мадина Атаевна</v>
          </cell>
          <cell r="B19" t="str">
            <v>16.05.1983г</v>
          </cell>
          <cell r="C19" t="str">
            <v>Ргпу им.А.И.Герцена 2010</v>
          </cell>
          <cell r="D19" t="str">
            <v>Учитель географии</v>
          </cell>
          <cell r="E19" t="str">
            <v>"Естественнонаучное образование" № ВБА 068721 2010г.</v>
          </cell>
          <cell r="F19">
            <v>22</v>
          </cell>
          <cell r="G19" t="str">
            <v>соответствие, 2023г., Приказ№26 от 14.03.2023г.</v>
          </cell>
          <cell r="H19" t="str">
            <v>№ 4990 НАНО ДПО ОЦ ЗНАНИЕ 23.09.2024г.</v>
          </cell>
          <cell r="I19" t="str">
            <v>разноуров</v>
          </cell>
          <cell r="J19" t="str">
            <v xml:space="preserve">не является </v>
          </cell>
          <cell r="K19" t="str">
            <v>нет</v>
          </cell>
          <cell r="L19" t="str">
            <v>нет</v>
          </cell>
          <cell r="M19" t="str">
            <v>нет</v>
          </cell>
          <cell r="N19" t="str">
            <v>нет</v>
          </cell>
          <cell r="Q19" t="str">
            <v>МКОУ " Ванашинская ООШ"</v>
          </cell>
        </row>
      </sheetData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8">
          <cell r="A18" t="str">
            <v>Махдиев Исламитин Нуритинович</v>
          </cell>
          <cell r="B18">
            <v>25501</v>
          </cell>
          <cell r="C18" t="str">
            <v>ДГПУ-2006</v>
          </cell>
          <cell r="D18" t="str">
            <v>учитель биологии (5-9),и географии (5-8)</v>
          </cell>
          <cell r="E18" t="str">
            <v>Эколог</v>
          </cell>
          <cell r="F18">
            <v>36</v>
          </cell>
          <cell r="I18" t="str">
            <v xml:space="preserve">Использование современных педагогических и информационных технологий на уроках биологии с целью социального личностного и професионального развития обучающихся </v>
          </cell>
          <cell r="J18" t="str">
            <v>не является</v>
          </cell>
          <cell r="Q18" t="str">
            <v>МКОУ "Чанкурбенская  СОШ"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6">
          <cell r="A6" t="str">
            <v>Абдулмеджидова Макисат Сапигулаевна</v>
          </cell>
          <cell r="B6">
            <v>23332</v>
          </cell>
          <cell r="C6" t="str">
            <v>ДГПУ,высш,1986</v>
          </cell>
          <cell r="D6" t="str">
            <v>учитель географии</v>
          </cell>
          <cell r="E6" t="str">
            <v>уч.геогр. № 630225</v>
          </cell>
          <cell r="F6">
            <v>29</v>
          </cell>
          <cell r="G6" t="str">
            <v>Высшая Приказ № 05-02-416/21 от 05.08.2021</v>
          </cell>
          <cell r="H6" t="str">
            <v xml:space="preserve">ДИРО курсы ФГОС 2022г  №04094612 </v>
          </cell>
          <cell r="I6" t="str">
            <v>Активизация учебно-познавательного процесса на уроках географии.</v>
          </cell>
          <cell r="L6" t="str">
            <v>Почетный работник РФ  №191630 от 17.05.2012</v>
          </cell>
          <cell r="M6" t="str">
            <v>каб.географии</v>
          </cell>
          <cell r="Q6" t="str">
            <v>МБОУ "В-Дженгутайская СОШ</v>
          </cell>
        </row>
        <row r="13">
          <cell r="A13" t="str">
            <v>Абдухалимова Хадижат Абдухалимовна</v>
          </cell>
          <cell r="B13">
            <v>31433</v>
          </cell>
          <cell r="C13" t="str">
            <v>РГПУ высш 2012,БПКср.спец 2005</v>
          </cell>
          <cell r="D13" t="str">
            <v>зам.дир ИКТ,учитель географии</v>
          </cell>
          <cell r="E13" t="str">
            <v>уч.географии и нач.кл и информатики  Р №10562</v>
          </cell>
          <cell r="F13">
            <v>20</v>
          </cell>
          <cell r="G13" t="str">
            <v>Высшая  Приказ 05-02-2-158/25 от 14.02.2025</v>
          </cell>
          <cell r="H13" t="str">
            <v>ДИРО 2023г.№050400016376</v>
          </cell>
          <cell r="I13" t="str">
            <v>Использование ИКТ на уроках.</v>
          </cell>
          <cell r="Q13" t="str">
            <v>МБОУ "В-Дженгутайская СОШ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85"/>
  <sheetViews>
    <sheetView tabSelected="1" topLeftCell="L1" zoomScale="81" zoomScaleNormal="81" workbookViewId="0">
      <selection activeCell="V4" sqref="V4"/>
    </sheetView>
  </sheetViews>
  <sheetFormatPr defaultRowHeight="15" x14ac:dyDescent="0.25"/>
  <cols>
    <col min="1" max="1" width="43" bestFit="1" customWidth="1"/>
    <col min="2" max="2" width="16.7109375" bestFit="1" customWidth="1"/>
    <col min="3" max="3" width="31.7109375" customWidth="1"/>
    <col min="4" max="4" width="54.28515625" customWidth="1"/>
    <col min="5" max="5" width="61.5703125" customWidth="1"/>
    <col min="6" max="6" width="9.42578125" customWidth="1"/>
    <col min="7" max="7" width="40.7109375" customWidth="1"/>
    <col min="8" max="8" width="78.85546875" customWidth="1"/>
    <col min="9" max="9" width="96.5703125" customWidth="1"/>
    <col min="10" max="10" width="30" customWidth="1"/>
    <col min="11" max="11" width="52.85546875" customWidth="1"/>
    <col min="12" max="12" width="11.7109375" customWidth="1"/>
    <col min="13" max="13" width="23.7109375" customWidth="1"/>
    <col min="14" max="14" width="54.42578125" customWidth="1"/>
    <col min="15" max="15" width="22.85546875" bestFit="1" customWidth="1"/>
    <col min="16" max="16" width="34.140625" customWidth="1"/>
    <col min="17" max="17" width="53.5703125" customWidth="1"/>
  </cols>
  <sheetData>
    <row r="2" spans="1:20" x14ac:dyDescent="0.25">
      <c r="A2" s="76" t="s">
        <v>15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1:20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1:20" ht="141.75" x14ac:dyDescent="0.25">
      <c r="A4" s="14" t="s">
        <v>13</v>
      </c>
      <c r="B4" s="14" t="s">
        <v>14</v>
      </c>
      <c r="C4" s="14" t="s">
        <v>3</v>
      </c>
      <c r="D4" s="14" t="s">
        <v>8</v>
      </c>
      <c r="E4" s="14" t="s">
        <v>2</v>
      </c>
      <c r="F4" s="14" t="s">
        <v>9</v>
      </c>
      <c r="G4" s="14" t="s">
        <v>4</v>
      </c>
      <c r="H4" s="14" t="s">
        <v>0</v>
      </c>
      <c r="I4" s="14" t="s">
        <v>7</v>
      </c>
      <c r="J4" s="14" t="s">
        <v>11</v>
      </c>
      <c r="K4" s="14" t="s">
        <v>1</v>
      </c>
      <c r="L4" s="14" t="s">
        <v>5</v>
      </c>
      <c r="M4" s="14" t="s">
        <v>6</v>
      </c>
      <c r="N4" s="14" t="s">
        <v>10</v>
      </c>
      <c r="O4" s="14"/>
      <c r="P4" s="14"/>
      <c r="Q4" s="14" t="s">
        <v>12</v>
      </c>
    </row>
    <row r="5" spans="1:20" ht="15.75" x14ac:dyDescent="0.25">
      <c r="A5" s="16" t="s">
        <v>16</v>
      </c>
      <c r="B5" s="57">
        <v>22419</v>
      </c>
      <c r="C5" s="16" t="s">
        <v>17</v>
      </c>
      <c r="D5" s="16" t="s">
        <v>18</v>
      </c>
      <c r="E5" s="58" t="s">
        <v>19</v>
      </c>
      <c r="F5" s="23">
        <v>33</v>
      </c>
      <c r="G5" s="16" t="s">
        <v>20</v>
      </c>
      <c r="H5" s="19" t="s">
        <v>21</v>
      </c>
      <c r="I5" s="1" t="s">
        <v>22</v>
      </c>
      <c r="J5" s="15" t="s">
        <v>23</v>
      </c>
      <c r="K5" s="16" t="s">
        <v>25</v>
      </c>
      <c r="L5" s="16"/>
      <c r="M5" s="16" t="s">
        <v>24</v>
      </c>
      <c r="N5" s="16"/>
      <c r="O5" s="23"/>
      <c r="P5" s="58"/>
      <c r="Q5" s="54" t="s">
        <v>26</v>
      </c>
    </row>
    <row r="6" spans="1:20" ht="15.75" x14ac:dyDescent="0.25">
      <c r="A6" s="16" t="s">
        <v>27</v>
      </c>
      <c r="B6" s="59" t="s">
        <v>28</v>
      </c>
      <c r="C6" s="18" t="s">
        <v>29</v>
      </c>
      <c r="D6" s="11" t="s">
        <v>30</v>
      </c>
      <c r="E6" s="58" t="s">
        <v>31</v>
      </c>
      <c r="F6" s="7">
        <v>22</v>
      </c>
      <c r="G6" s="18" t="s">
        <v>32</v>
      </c>
      <c r="H6" s="19" t="s">
        <v>33</v>
      </c>
      <c r="I6" s="1" t="s">
        <v>34</v>
      </c>
      <c r="J6" s="20"/>
      <c r="K6" s="16"/>
      <c r="L6" s="21"/>
      <c r="M6" s="20"/>
      <c r="N6" s="21"/>
      <c r="O6" s="45"/>
      <c r="P6" s="58"/>
      <c r="Q6" s="54" t="s">
        <v>35</v>
      </c>
    </row>
    <row r="7" spans="1:20" ht="15.75" x14ac:dyDescent="0.25">
      <c r="A7" s="4" t="str">
        <f>[1]Лист1!A17</f>
        <v>Меджидов Хизри Хайрулаевич</v>
      </c>
      <c r="B7" s="57">
        <f>[1]Лист1!B17</f>
        <v>24782</v>
      </c>
      <c r="C7" s="4" t="str">
        <f>[1]Лист1!C17</f>
        <v>Высшее, 2008, РГПУ им. Герцена</v>
      </c>
      <c r="D7" s="4" t="str">
        <f>[1]Лист1!D17</f>
        <v>учитель, география в 5-11 классах, ИЗО в 5 - 7 классах</v>
      </c>
      <c r="E7" s="60" t="str">
        <f>[1]Лист1!E17</f>
        <v>Естесственнонаучное образование, ВБА №0449849</v>
      </c>
      <c r="F7" s="39">
        <f>[1]Лист1!F17</f>
        <v>23</v>
      </c>
      <c r="G7" s="4" t="str">
        <f>[1]Лист1!G17</f>
        <v>высшая, №05-02-2-81/23 от 27.06.2025.</v>
      </c>
      <c r="H7" s="16" t="str">
        <f>[1]Лист1!H17</f>
        <v xml:space="preserve">№19-103-1292, 2023 г., Петрозаводск, "Современный урок географии в соответствии с требованиями ФГОС ООО и СОО" </v>
      </c>
      <c r="I7" s="1" t="str">
        <f>[1]Лист1!I17</f>
        <v>разноуров</v>
      </c>
      <c r="J7" s="15" t="str">
        <f>[1]Лист1!J17</f>
        <v>не является</v>
      </c>
      <c r="K7" s="22">
        <f>[1]Лист1!K17</f>
        <v>0</v>
      </c>
      <c r="L7" s="22">
        <f>[1]Лист1!L17</f>
        <v>0</v>
      </c>
      <c r="M7" s="22" t="str">
        <f>[1]Лист1!M17</f>
        <v>кабинет географии</v>
      </c>
      <c r="N7" s="2">
        <f>[1]Лист1!N17</f>
        <v>0</v>
      </c>
      <c r="O7" s="7"/>
      <c r="P7" s="60"/>
      <c r="Q7" s="54" t="str">
        <f>[1]Лист1!Q17</f>
        <v>МКОУ "Акайталинская СОШ"</v>
      </c>
    </row>
    <row r="8" spans="1:20" ht="15.75" x14ac:dyDescent="0.25">
      <c r="A8" s="4" t="s">
        <v>36</v>
      </c>
      <c r="B8" s="57">
        <v>25510</v>
      </c>
      <c r="C8" s="4" t="s">
        <v>37</v>
      </c>
      <c r="D8" s="4" t="s">
        <v>38</v>
      </c>
      <c r="E8" s="58" t="s">
        <v>39</v>
      </c>
      <c r="F8" s="39">
        <v>27</v>
      </c>
      <c r="G8" s="4" t="s">
        <v>40</v>
      </c>
      <c r="H8" s="16" t="s">
        <v>41</v>
      </c>
      <c r="I8" s="1" t="s">
        <v>42</v>
      </c>
      <c r="J8" s="15" t="s">
        <v>43</v>
      </c>
      <c r="K8" s="22" t="s">
        <v>44</v>
      </c>
      <c r="L8" s="22" t="s">
        <v>45</v>
      </c>
      <c r="M8" s="22" t="s">
        <v>46</v>
      </c>
      <c r="N8" s="22" t="s">
        <v>45</v>
      </c>
      <c r="O8" s="39"/>
      <c r="P8" s="61"/>
      <c r="Q8" s="54" t="s">
        <v>47</v>
      </c>
    </row>
    <row r="9" spans="1:20" ht="15.75" x14ac:dyDescent="0.25">
      <c r="A9" s="20" t="s">
        <v>48</v>
      </c>
      <c r="B9" s="57">
        <v>31100</v>
      </c>
      <c r="C9" s="20" t="s">
        <v>49</v>
      </c>
      <c r="D9" s="20" t="s">
        <v>50</v>
      </c>
      <c r="E9" s="60" t="s">
        <v>51</v>
      </c>
      <c r="F9" s="40">
        <v>23</v>
      </c>
      <c r="G9" s="20" t="s">
        <v>52</v>
      </c>
      <c r="H9" s="16" t="s">
        <v>53</v>
      </c>
      <c r="I9" s="1" t="s">
        <v>54</v>
      </c>
      <c r="J9" s="15" t="s">
        <v>55</v>
      </c>
      <c r="K9" s="20" t="s">
        <v>44</v>
      </c>
      <c r="L9" s="20" t="s">
        <v>56</v>
      </c>
      <c r="M9" s="20" t="s">
        <v>43</v>
      </c>
      <c r="N9" s="20" t="s">
        <v>45</v>
      </c>
      <c r="O9" s="40"/>
      <c r="P9" s="61"/>
      <c r="Q9" s="54" t="s">
        <v>47</v>
      </c>
    </row>
    <row r="10" spans="1:20" ht="15.75" x14ac:dyDescent="0.25">
      <c r="A10" s="15" t="str">
        <f>[2]Лист1!A9</f>
        <v>Магомедова Патимат Алиевна</v>
      </c>
      <c r="B10" s="57">
        <f>[2]Лист1!B9</f>
        <v>24263</v>
      </c>
      <c r="C10" s="15" t="str">
        <f>[2]Лист1!C9</f>
        <v>Высшее, ДГПИ 1993г., БПУ 1986</v>
      </c>
      <c r="D10" s="15" t="str">
        <f>[2]Лист1!D9</f>
        <v>учитель географии (5-10классы)</v>
      </c>
      <c r="E10" s="60" t="str">
        <f>[2]Лист1!E9</f>
        <v>начальные классы ИТ №311542, география  ТВ № 610494</v>
      </c>
      <c r="F10" s="23">
        <f>[2]Лист1!F9</f>
        <v>38</v>
      </c>
      <c r="G10" s="15" t="str">
        <f>[2]Лист1!G9</f>
        <v xml:space="preserve">соответствие </v>
      </c>
      <c r="H10" s="16">
        <f>[2]Лист1!H9</f>
        <v>0</v>
      </c>
      <c r="I10" s="1" t="str">
        <f>[2]Лист1!I9</f>
        <v>Трудные случаи орфографии и пунктуации</v>
      </c>
      <c r="J10" s="15" t="str">
        <f>[2]Лист1!J9</f>
        <v>ШМО классных руководителей</v>
      </c>
      <c r="K10" s="15">
        <f>[2]Лист1!K9</f>
        <v>0</v>
      </c>
      <c r="L10" s="15">
        <f>[2]Лист1!L9</f>
        <v>0</v>
      </c>
      <c r="M10" s="15" t="str">
        <f>[2]Лист1!M9</f>
        <v>нет</v>
      </c>
      <c r="N10" s="20">
        <f>[2]Лист1!N9</f>
        <v>0</v>
      </c>
      <c r="O10" s="23"/>
      <c r="P10" s="60"/>
      <c r="Q10" s="54" t="str">
        <f>[2]Лист1!Q9</f>
        <v>МКОУ "Арахкентская СОШ"</v>
      </c>
    </row>
    <row r="11" spans="1:20" ht="15.75" x14ac:dyDescent="0.25">
      <c r="A11" s="4" t="str">
        <f>[3]Лист1!A8</f>
        <v>Раджабова Заира Камаловна</v>
      </c>
      <c r="B11" s="57">
        <f>[3]Лист1!B8</f>
        <v>25324</v>
      </c>
      <c r="C11" s="4" t="str">
        <f>[3]Лист1!C8</f>
        <v xml:space="preserve">высшее,ДГПИ.1994 </v>
      </c>
      <c r="D11" s="4" t="str">
        <f>[3]Лист1!D8</f>
        <v xml:space="preserve"> учитель географии (5-9 классы)</v>
      </c>
      <c r="E11" s="60" t="str">
        <f>[3]Лист1!E8</f>
        <v xml:space="preserve">педагогика и методика нач обучения, №077511 </v>
      </c>
      <c r="F11" s="39">
        <f>[3]Лист1!F8</f>
        <v>36</v>
      </c>
      <c r="G11" s="4" t="str">
        <f>[3]Лист1!G8</f>
        <v xml:space="preserve">соответствие, прик.№ 64 от 28.09.2023г. </v>
      </c>
      <c r="H11" s="16" t="str">
        <f>[3]Лист1!H8</f>
        <v xml:space="preserve">150000118865, 2022г., "Академия реализации государственной политики и профессионального развития работников образования Министерства просвещения РФ" </v>
      </c>
      <c r="I11" s="1" t="str">
        <f>[3]Лист1!I8</f>
        <v>Самостоятельная работа на уроках географии</v>
      </c>
      <c r="J11" s="15" t="str">
        <f>[3]Лист1!J8</f>
        <v>нет</v>
      </c>
      <c r="K11" s="4">
        <f>[3]Лист1!K8</f>
        <v>0</v>
      </c>
      <c r="L11" s="4">
        <f>[3]Лист1!L8</f>
        <v>0</v>
      </c>
      <c r="M11" s="4">
        <f>[3]Лист1!M8</f>
        <v>0</v>
      </c>
      <c r="N11" s="20">
        <f>[3]Лист1!N8</f>
        <v>0</v>
      </c>
      <c r="O11" s="39"/>
      <c r="P11" s="60"/>
      <c r="Q11" s="54" t="str">
        <f>[3]Лист1!Q8</f>
        <v>МКОУ "Аркасская ООШ"</v>
      </c>
    </row>
    <row r="12" spans="1:20" ht="15.75" x14ac:dyDescent="0.25">
      <c r="A12" s="4" t="str">
        <f>[4]Лист1!A23</f>
        <v>Султанова Умжамил Шарабутдиновна</v>
      </c>
      <c r="B12" s="62" t="str">
        <f>[4]Лист1!B23</f>
        <v>17.11.1987г.</v>
      </c>
      <c r="C12" s="4" t="str">
        <f>[4]Лист1!C23</f>
        <v>высшее-ДГПУ-1.06.2009г.</v>
      </c>
      <c r="D12" s="4" t="str">
        <f>[4]Лист1!D23</f>
        <v>учитель географии-5-11кл.</v>
      </c>
      <c r="E12" s="60" t="str">
        <f>[4]Лист1!E23</f>
        <v xml:space="preserve">педагогика и метод нач,образования ВСГ 1994605 </v>
      </c>
      <c r="F12" s="39">
        <f>[4]Лист1!F23</f>
        <v>13</v>
      </c>
      <c r="G12" s="4" t="str">
        <f>[4]Лист1!G23</f>
        <v>соответствие</v>
      </c>
      <c r="H12" s="60" t="str">
        <f>[4]Лист1!H23</f>
        <v xml:space="preserve">  04094970 №   461115  ГБУ ДПО РД   "ДИРО" " Реализация требований обновленных ФГОС" НОО,ФГОС ООО в работе учителя" 2022г. (36ч.)</v>
      </c>
      <c r="I12" s="1" t="str">
        <f>[4]Лист1!I23</f>
        <v>Социально - правовое воспитание детей в условиях реализации по ФГОС.</v>
      </c>
      <c r="J12" s="15" t="str">
        <f>[4]Лист1!J23</f>
        <v>не является</v>
      </c>
      <c r="K12" s="4">
        <f>[4]Лист1!K23</f>
        <v>0</v>
      </c>
      <c r="L12" s="4">
        <f>[4]Лист1!L23</f>
        <v>0</v>
      </c>
      <c r="M12" s="1" t="str">
        <f>[4]Лист1!M23</f>
        <v>нет</v>
      </c>
      <c r="N12" s="4">
        <f>[4]Лист1!N23</f>
        <v>0</v>
      </c>
      <c r="O12" s="39"/>
      <c r="P12" s="61"/>
      <c r="Q12" s="54" t="str">
        <f>[4]Лист1!Q23</f>
        <v>МКОУ"Нижнеказанищенская СОШ№4"</v>
      </c>
      <c r="R12">
        <f>[4]Лист1!R23</f>
        <v>0</v>
      </c>
      <c r="S12">
        <f>[4]Лист1!S23</f>
        <v>0</v>
      </c>
      <c r="T12">
        <f>[4]Лист1!T23</f>
        <v>0</v>
      </c>
    </row>
    <row r="13" spans="1:20" ht="15.75" x14ac:dyDescent="0.25">
      <c r="A13" s="4" t="str">
        <f>[5]Лист1!A15</f>
        <v>Арсанова Саният Каибовна</v>
      </c>
      <c r="B13" s="57">
        <f>[5]Лист1!B15</f>
        <v>29007</v>
      </c>
      <c r="C13" s="4" t="str">
        <f>[5]Лист1!C15</f>
        <v>высшее, РГПУ-2007</v>
      </c>
      <c r="D13" s="4" t="str">
        <f>[5]Лист1!D15</f>
        <v>учитель географии</v>
      </c>
      <c r="E13" s="60" t="str">
        <f>[5]Лист1!E15</f>
        <v>история (переподготовка по географии)</v>
      </c>
      <c r="F13" s="39">
        <f>[5]Лист1!F15</f>
        <v>25</v>
      </c>
      <c r="G13" s="4" t="str">
        <f>[5]Лист1!G15</f>
        <v>соответствие, 2023г., приказ №27</v>
      </c>
      <c r="H13" s="16">
        <f>[5]Лист1!H15</f>
        <v>2024</v>
      </c>
      <c r="I13" s="1" t="str">
        <f>[5]Лист1!I15</f>
        <v>Личностно-ориентированная технология</v>
      </c>
      <c r="J13" s="4" t="str">
        <f>[5]Лист1!J15</f>
        <v>нет</v>
      </c>
      <c r="K13" s="4" t="str">
        <f>[5]Лист1!K15</f>
        <v>нет</v>
      </c>
      <c r="L13" s="4" t="str">
        <f>[5]Лист1!L15</f>
        <v>нет</v>
      </c>
      <c r="M13" s="4" t="str">
        <f>[5]Лист1!M15</f>
        <v>нет</v>
      </c>
      <c r="N13" s="4" t="str">
        <f>[5]Лист1!N15</f>
        <v>нет</v>
      </c>
      <c r="O13" s="39"/>
      <c r="P13" s="61"/>
      <c r="Q13" s="54" t="str">
        <f>[5]Лист1!Q15</f>
        <v>МБОУ "В-Казанищенская СОШ №1"</v>
      </c>
    </row>
    <row r="14" spans="1:20" ht="15.75" x14ac:dyDescent="0.25">
      <c r="A14" s="15" t="s">
        <v>57</v>
      </c>
      <c r="B14" s="24">
        <v>28109</v>
      </c>
      <c r="C14" s="15" t="s">
        <v>58</v>
      </c>
      <c r="D14" s="15" t="s">
        <v>46</v>
      </c>
      <c r="E14" s="58" t="s">
        <v>59</v>
      </c>
      <c r="F14" s="23">
        <v>32</v>
      </c>
      <c r="G14" s="15" t="s">
        <v>60</v>
      </c>
      <c r="H14" s="16" t="s">
        <v>61</v>
      </c>
      <c r="I14" s="63" t="s">
        <v>62</v>
      </c>
      <c r="J14" s="15" t="s">
        <v>43</v>
      </c>
      <c r="K14" s="15" t="s">
        <v>43</v>
      </c>
      <c r="L14" s="15" t="s">
        <v>43</v>
      </c>
      <c r="M14" s="4" t="s">
        <v>43</v>
      </c>
      <c r="N14" s="15" t="s">
        <v>43</v>
      </c>
      <c r="O14" s="39"/>
      <c r="P14" s="61"/>
      <c r="Q14" s="54" t="s">
        <v>74</v>
      </c>
    </row>
    <row r="15" spans="1:20" ht="15.75" x14ac:dyDescent="0.25">
      <c r="A15" s="15" t="s">
        <v>63</v>
      </c>
      <c r="B15" s="57">
        <v>30916</v>
      </c>
      <c r="C15" s="17" t="s">
        <v>64</v>
      </c>
      <c r="D15" s="15" t="s">
        <v>65</v>
      </c>
      <c r="E15" s="58" t="s">
        <v>66</v>
      </c>
      <c r="F15" s="23">
        <v>4</v>
      </c>
      <c r="G15" s="15" t="s">
        <v>60</v>
      </c>
      <c r="H15" s="16" t="s">
        <v>67</v>
      </c>
      <c r="I15" s="1" t="s">
        <v>62</v>
      </c>
      <c r="J15" s="15" t="s">
        <v>43</v>
      </c>
      <c r="K15" s="15" t="s">
        <v>43</v>
      </c>
      <c r="L15" s="15" t="s">
        <v>43</v>
      </c>
      <c r="M15" s="15" t="s">
        <v>43</v>
      </c>
      <c r="N15" s="2" t="s">
        <v>43</v>
      </c>
      <c r="O15" s="23"/>
      <c r="P15" s="61"/>
      <c r="Q15" s="54" t="str">
        <f t="shared" ref="Q15:Q17" si="0">$Q$14</f>
        <v>Х-Аульская сош</v>
      </c>
    </row>
    <row r="16" spans="1:20" ht="15.75" x14ac:dyDescent="0.25">
      <c r="A16" s="15" t="s">
        <v>68</v>
      </c>
      <c r="B16" s="57">
        <v>29580</v>
      </c>
      <c r="C16" s="15" t="s">
        <v>69</v>
      </c>
      <c r="D16" s="15" t="s">
        <v>70</v>
      </c>
      <c r="E16" s="60" t="s">
        <v>66</v>
      </c>
      <c r="F16" s="23">
        <v>18</v>
      </c>
      <c r="G16" s="15" t="s">
        <v>60</v>
      </c>
      <c r="H16" s="16" t="s">
        <v>71</v>
      </c>
      <c r="I16" s="1" t="s">
        <v>62</v>
      </c>
      <c r="J16" s="15" t="s">
        <v>43</v>
      </c>
      <c r="K16" s="15" t="s">
        <v>43</v>
      </c>
      <c r="L16" s="15" t="s">
        <v>43</v>
      </c>
      <c r="M16" s="15" t="s">
        <v>43</v>
      </c>
      <c r="N16" s="2" t="s">
        <v>43</v>
      </c>
      <c r="O16" s="23"/>
      <c r="P16" s="61"/>
      <c r="Q16" s="54" t="str">
        <f t="shared" si="0"/>
        <v>Х-Аульская сош</v>
      </c>
    </row>
    <row r="17" spans="1:19" ht="15.75" x14ac:dyDescent="0.25">
      <c r="A17" s="16" t="s">
        <v>72</v>
      </c>
      <c r="B17" s="24">
        <v>33588</v>
      </c>
      <c r="C17" s="16" t="s">
        <v>73</v>
      </c>
      <c r="D17" s="16" t="s">
        <v>70</v>
      </c>
      <c r="E17" s="58" t="s">
        <v>66</v>
      </c>
      <c r="F17" s="23">
        <v>1</v>
      </c>
      <c r="G17" s="16" t="s">
        <v>43</v>
      </c>
      <c r="H17" s="16" t="s">
        <v>71</v>
      </c>
      <c r="I17" s="1" t="s">
        <v>62</v>
      </c>
      <c r="J17" s="15" t="s">
        <v>43</v>
      </c>
      <c r="K17" s="16" t="s">
        <v>43</v>
      </c>
      <c r="L17" s="16" t="s">
        <v>43</v>
      </c>
      <c r="M17" s="16" t="s">
        <v>43</v>
      </c>
      <c r="N17" s="16" t="s">
        <v>43</v>
      </c>
      <c r="O17" s="23"/>
      <c r="P17" s="64"/>
      <c r="Q17" s="54" t="str">
        <f t="shared" si="0"/>
        <v>Х-Аульская сош</v>
      </c>
    </row>
    <row r="18" spans="1:19" ht="15.75" x14ac:dyDescent="0.25">
      <c r="A18" s="21" t="str">
        <f>[6]Лист1!A10</f>
        <v>Магомедов Багавтин Магомедович</v>
      </c>
      <c r="B18" s="59">
        <f>[6]Лист1!B10</f>
        <v>26651</v>
      </c>
      <c r="C18" s="15" t="str">
        <f>[6]Лист1!C10</f>
        <v>Высшее.РГПУ им  А.И.Герцена,  2012г.</v>
      </c>
      <c r="D18" s="15" t="str">
        <f>[6]Лист1!D10</f>
        <v>Учитель географии (5-9 классы)</v>
      </c>
      <c r="E18" s="15" t="str">
        <f>[6]Лист1!E10</f>
        <v>"Естественнонаучное образование"</v>
      </c>
      <c r="F18" s="23">
        <f>[6]Лист1!F10</f>
        <v>21</v>
      </c>
      <c r="G18" s="15" t="str">
        <f>[6]Лист1!G10</f>
        <v>высшая, приказ № 05/2-964/25 от 28.08.2025г</v>
      </c>
      <c r="H18" s="15" t="str">
        <f>[6]Лист1!H10</f>
        <v>2022,на платформе ФГАОУ ДПО «Академия Минпросвещения России»</v>
      </c>
      <c r="I18" s="1" t="str">
        <f>[6]Лист1!I10</f>
        <v>"Использование современных методов интерактивного  обучения на уроках географии"</v>
      </c>
      <c r="J18" s="15" t="str">
        <f>[6]Лист1!J10</f>
        <v>МКОУ "Кадарская ООШ"</v>
      </c>
      <c r="K18" s="15" t="str">
        <f>[6]Лист1!K10</f>
        <v xml:space="preserve"> -</v>
      </c>
      <c r="L18" s="15" t="str">
        <f>[6]Лист1!L10</f>
        <v xml:space="preserve"> -</v>
      </c>
      <c r="M18" s="15" t="str">
        <f>[6]Лист1!M10</f>
        <v xml:space="preserve"> -</v>
      </c>
      <c r="N18" s="15" t="str">
        <f>[6]Лист1!N10</f>
        <v xml:space="preserve"> -</v>
      </c>
      <c r="O18" s="23"/>
      <c r="P18" s="61"/>
      <c r="Q18" s="54" t="str">
        <f>[6]Лист1!Q10</f>
        <v>МКОУ "Кадарская ООШ"</v>
      </c>
      <c r="R18">
        <f>[6]Лист1!R10</f>
        <v>0</v>
      </c>
      <c r="S18">
        <f>[6]Лист1!S10</f>
        <v>0</v>
      </c>
    </row>
    <row r="19" spans="1:19" ht="18.75" x14ac:dyDescent="0.3">
      <c r="A19" s="15" t="str">
        <f>[7]Лист1!A15</f>
        <v>Гереева Патимат Сахратулаевна</v>
      </c>
      <c r="B19" s="62" t="str">
        <f>[7]Лист1!B15</f>
        <v>15.11.1988г.</v>
      </c>
      <c r="C19" s="15" t="str">
        <f>[7]Лист1!C15</f>
        <v xml:space="preserve">Высшее, 2013, РГПУ </v>
      </c>
      <c r="D19" s="15" t="str">
        <f>[7]Лист1!D15</f>
        <v>Учиель, гегорафия (5-10 классы), начальный классы (2 класс)</v>
      </c>
      <c r="E19" s="15" t="str">
        <f>[7]Лист1!E15</f>
        <v>Естествознание, №107818 0069043</v>
      </c>
      <c r="F19" s="23">
        <f>[7]Лист1!F15</f>
        <v>17</v>
      </c>
      <c r="G19" s="15" t="str">
        <f>[7]Лист1!G15</f>
        <v>Соответствие занимаемой должности, приказ №38 от 15.01.2023г</v>
      </c>
      <c r="H19" s="16" t="str">
        <f>[7]Лист1!H15</f>
        <v>2022г ГБУ ДПО РД "ДИРО" №04 093639</v>
      </c>
      <c r="I19" s="1" t="str">
        <f>[7]Лист1!I15</f>
        <v xml:space="preserve">использование ИКТ технологий на уроках географии </v>
      </c>
      <c r="J19" s="15" t="str">
        <f>[7]Лист1!J15</f>
        <v>не является</v>
      </c>
      <c r="K19" s="15" t="str">
        <f>[7]Лист1!K15</f>
        <v>Конкурс "Учитель года Республики Дагестан -2022" муниципальный этап</v>
      </c>
      <c r="L19" s="15" t="str">
        <f>[7]Лист1!L15</f>
        <v>нет</v>
      </c>
      <c r="M19" s="15" t="str">
        <f>[7]Лист1!M15</f>
        <v>нет</v>
      </c>
      <c r="N19" s="15" t="str">
        <f>[7]Лист1!N15</f>
        <v>нет</v>
      </c>
      <c r="O19" s="42"/>
      <c r="P19" s="65"/>
      <c r="Q19" s="54" t="str">
        <f>[7]Лист1!Q15</f>
        <v>МКОУ "Дурангинская СОШ"</v>
      </c>
    </row>
    <row r="20" spans="1:19" ht="15.75" x14ac:dyDescent="0.25">
      <c r="A20" s="15" t="str">
        <f>[8]Лист1!A6</f>
        <v>Абдуразакова Дженнет Халиловна</v>
      </c>
      <c r="B20" s="66">
        <f>[8]Лист1!B6</f>
        <v>34112</v>
      </c>
      <c r="C20" s="15" t="str">
        <f>[8]Лист1!C6</f>
        <v>ДГПУ2019г.ф-т"Экология и биология" сп-ть учитель экологии и биологии"</v>
      </c>
      <c r="D20" s="15" t="str">
        <f>[8]Лист1!D6</f>
        <v>учитель биологии и географии (5-9кл)</v>
      </c>
      <c r="E20" s="60" t="str">
        <f>[8]Лист1!E6</f>
        <v>учитель экологии и биологии</v>
      </c>
      <c r="F20" s="23">
        <f>[8]Лист1!F6</f>
        <v>5</v>
      </c>
      <c r="G20" s="15" t="str">
        <f>[8]Лист1!G6</f>
        <v>соответствие приказ № 30 от 20.09.2024г.</v>
      </c>
      <c r="H20" s="16" t="str">
        <f>[8]Лист1!H6</f>
        <v>ГБУ ДПО РД "ДИРО" №461157"Реализация требований обнавленных ФГОС,НОО,ФГОС ОООвработе учителя</v>
      </c>
      <c r="I20" s="1">
        <f>[8]Лист1!I6</f>
        <v>0</v>
      </c>
      <c r="J20" s="15" t="str">
        <f>[8]Лист1!J6</f>
        <v>не является</v>
      </c>
      <c r="K20" s="15" t="str">
        <f>[8]Лист1!K6</f>
        <v>нет</v>
      </c>
      <c r="L20" s="15" t="str">
        <f>[8]Лист1!L6</f>
        <v>нет</v>
      </c>
      <c r="M20" s="15" t="str">
        <f>[8]Лист1!M6</f>
        <v>нет</v>
      </c>
      <c r="N20" s="15" t="str">
        <f>[8]Лист1!N6</f>
        <v>нет</v>
      </c>
      <c r="O20" s="42"/>
      <c r="P20" s="61"/>
      <c r="Q20" s="54" t="str">
        <f>[8]Лист1!Q6</f>
        <v>МКОУ "Экибулакская ООШ"</v>
      </c>
    </row>
    <row r="21" spans="1:19" ht="15.75" x14ac:dyDescent="0.25">
      <c r="A21" s="5" t="s">
        <v>75</v>
      </c>
      <c r="B21" s="57" t="s">
        <v>76</v>
      </c>
      <c r="C21" s="15" t="s">
        <v>77</v>
      </c>
      <c r="D21" s="15" t="s">
        <v>78</v>
      </c>
      <c r="E21" s="60" t="s">
        <v>79</v>
      </c>
      <c r="F21" s="23">
        <v>3</v>
      </c>
      <c r="G21" s="15" t="s">
        <v>43</v>
      </c>
      <c r="H21" s="16" t="s">
        <v>43</v>
      </c>
      <c r="I21" s="1" t="s">
        <v>80</v>
      </c>
      <c r="J21" s="15" t="s">
        <v>43</v>
      </c>
      <c r="K21" s="15" t="s">
        <v>43</v>
      </c>
      <c r="L21" s="15" t="s">
        <v>43</v>
      </c>
      <c r="M21" s="15" t="s">
        <v>81</v>
      </c>
      <c r="N21" s="15" t="s">
        <v>43</v>
      </c>
      <c r="O21" s="7"/>
      <c r="P21" s="60"/>
      <c r="Q21" s="54"/>
    </row>
    <row r="22" spans="1:19" ht="15.75" x14ac:dyDescent="0.25">
      <c r="A22" s="15" t="s">
        <v>82</v>
      </c>
      <c r="B22" s="60" t="s">
        <v>83</v>
      </c>
      <c r="C22" s="15" t="s">
        <v>84</v>
      </c>
      <c r="D22" s="15" t="s">
        <v>85</v>
      </c>
      <c r="E22" s="60" t="s">
        <v>86</v>
      </c>
      <c r="F22" s="23">
        <v>22</v>
      </c>
      <c r="G22" s="15" t="s">
        <v>87</v>
      </c>
      <c r="H22" s="16" t="s">
        <v>43</v>
      </c>
      <c r="I22" s="1" t="s">
        <v>88</v>
      </c>
      <c r="J22" s="15" t="s">
        <v>43</v>
      </c>
      <c r="K22" s="15" t="s">
        <v>43</v>
      </c>
      <c r="L22" s="15" t="s">
        <v>43</v>
      </c>
      <c r="M22" s="15" t="s">
        <v>43</v>
      </c>
      <c r="N22" s="15" t="s">
        <v>43</v>
      </c>
      <c r="O22" s="23"/>
      <c r="P22" s="60"/>
      <c r="Q22" s="54"/>
    </row>
    <row r="23" spans="1:19" ht="15.75" x14ac:dyDescent="0.25">
      <c r="A23" s="15" t="str">
        <f>[9]Лист1!A26</f>
        <v>Лабазанов Абдула Набиевич</v>
      </c>
      <c r="B23" s="24" t="str">
        <f>[9]Лист1!B26</f>
        <v>17.05.1998г</v>
      </c>
      <c r="C23" s="15" t="str">
        <f>[9]Лист1!C26</f>
        <v>неполное высшее ДГУ 2020 г</v>
      </c>
      <c r="D23" s="15" t="str">
        <f>[9]Лист1!D26</f>
        <v>учитель географии 5,6,7,8,9,10 кл</v>
      </c>
      <c r="E23" s="67" t="str">
        <f>[9]Лист1!E26</f>
        <v>Учитель географии №483100262900</v>
      </c>
      <c r="F23" s="23">
        <f>[9]Лист1!F26</f>
        <v>2</v>
      </c>
      <c r="G23" s="15" t="str">
        <f>[9]Лист1!G26</f>
        <v>Приказ № 89 от 30.08.2024г соответствие</v>
      </c>
      <c r="H23" s="16">
        <f>[9]Лист1!H26</f>
        <v>0</v>
      </c>
      <c r="I23" s="1" t="str">
        <f>[9]Лист1!I26</f>
        <v>Развивающее обучение</v>
      </c>
      <c r="J23" s="15">
        <f>[9]Лист1!J26</f>
        <v>0</v>
      </c>
      <c r="K23" s="15">
        <f>[9]Лист1!K26</f>
        <v>0</v>
      </c>
      <c r="L23" s="15">
        <f>[9]Лист1!L26</f>
        <v>0</v>
      </c>
      <c r="M23" s="15" t="str">
        <f>[9]Лист1!M26</f>
        <v>кабинет информатики</v>
      </c>
      <c r="N23" s="15">
        <f>[9]Лист1!N26</f>
        <v>0</v>
      </c>
      <c r="O23" s="23"/>
      <c r="P23" s="61"/>
      <c r="Q23" s="54" t="str">
        <f>[9]Лист1!Q26</f>
        <v>Манасаульская СОШ</v>
      </c>
    </row>
    <row r="24" spans="1:19" ht="18.75" x14ac:dyDescent="0.3">
      <c r="A24" s="2" t="s">
        <v>89</v>
      </c>
      <c r="B24" s="24">
        <v>28756</v>
      </c>
      <c r="C24" s="2" t="s">
        <v>90</v>
      </c>
      <c r="D24" s="6" t="s">
        <v>91</v>
      </c>
      <c r="E24" s="58" t="s">
        <v>92</v>
      </c>
      <c r="F24" s="23">
        <v>27</v>
      </c>
      <c r="G24" s="7" t="s">
        <v>93</v>
      </c>
      <c r="H24" s="23" t="s">
        <v>94</v>
      </c>
      <c r="I24" s="68" t="s">
        <v>95</v>
      </c>
      <c r="J24" s="15" t="s">
        <v>96</v>
      </c>
      <c r="K24" s="23"/>
      <c r="L24" s="23"/>
      <c r="M24" s="23" t="s">
        <v>97</v>
      </c>
      <c r="N24" s="1"/>
      <c r="O24" s="43"/>
      <c r="P24" s="65"/>
      <c r="Q24" s="54" t="s">
        <v>98</v>
      </c>
    </row>
    <row r="25" spans="1:19" ht="15.75" x14ac:dyDescent="0.25">
      <c r="A25" s="2" t="s">
        <v>99</v>
      </c>
      <c r="B25" s="57">
        <v>34458</v>
      </c>
      <c r="C25" s="2" t="s">
        <v>100</v>
      </c>
      <c r="D25" s="6" t="s">
        <v>101</v>
      </c>
      <c r="E25" s="60" t="s">
        <v>102</v>
      </c>
      <c r="F25" s="23">
        <v>7</v>
      </c>
      <c r="G25" s="7" t="s">
        <v>103</v>
      </c>
      <c r="H25" s="23" t="s">
        <v>104</v>
      </c>
      <c r="I25" s="69" t="s">
        <v>105</v>
      </c>
      <c r="J25" s="15" t="s">
        <v>96</v>
      </c>
      <c r="K25" s="23"/>
      <c r="L25" s="23"/>
      <c r="M25" s="23"/>
      <c r="N25" s="23"/>
      <c r="O25" s="43"/>
      <c r="P25" s="61"/>
      <c r="Q25" s="54" t="s">
        <v>98</v>
      </c>
    </row>
    <row r="26" spans="1:19" ht="15.75" x14ac:dyDescent="0.25">
      <c r="A26" s="6" t="str">
        <f>[10]Лист1!A42</f>
        <v>Солтанмурадова  Фатима Наримановна</v>
      </c>
      <c r="B26" s="25">
        <f>[10]Лист1!B42</f>
        <v>32559</v>
      </c>
      <c r="C26" s="6" t="str">
        <f>[10]Лист1!C42</f>
        <v xml:space="preserve"> Высшее, ДГПУ 2017г.</v>
      </c>
      <c r="D26" s="6" t="str">
        <f>[10]Лист1!D42</f>
        <v>Учитель биологии и географии (8, 9 классы)</v>
      </c>
      <c r="E26" s="58" t="str">
        <f>[10]Лист1!E42</f>
        <v xml:space="preserve"> Педагогическое образование, 100524   № 3341812</v>
      </c>
      <c r="F26" s="7">
        <f>[10]Лист1!F42</f>
        <v>4</v>
      </c>
      <c r="G26" s="7" t="str">
        <f>[10]Лист1!G42</f>
        <v>соответствие, 2024г., Приказ№199    16.12.2024</v>
      </c>
      <c r="H26" s="7" t="str">
        <f>[10]Лист1!H42</f>
        <v>2022г.,ФГАОУ ДПО  "АРГПиПРРО Минпросв.РФ", 150000119383</v>
      </c>
      <c r="I26" s="23" t="str">
        <f>[10]Лист1!I42</f>
        <v>Применение   новых  технологий  на  уроках  географии  и биологии  для  развития  творческой  мотивации  учащихся  с целью  повышения  качества образования</v>
      </c>
      <c r="J26" s="23" t="str">
        <f>[10]Лист1!J42</f>
        <v>Руководитель ШМО учителей биологии,химии, географии, истории, обществознания</v>
      </c>
      <c r="K26" s="23">
        <f>[10]Лист1!K42</f>
        <v>0</v>
      </c>
      <c r="L26" s="23">
        <f>[10]Лист1!L42</f>
        <v>0</v>
      </c>
      <c r="M26" s="23" t="str">
        <f>[10]Лист1!M42</f>
        <v>кабинет  биологии</v>
      </c>
      <c r="N26" s="23">
        <f>[10]Лист1!N42</f>
        <v>0</v>
      </c>
      <c r="O26" s="44"/>
      <c r="P26" s="61"/>
      <c r="Q26" s="54" t="str">
        <f>[10]Лист1!Q42</f>
        <v>МБОУ "Н-Дженгутаевская СОШ"</v>
      </c>
    </row>
    <row r="27" spans="1:19" ht="15.75" x14ac:dyDescent="0.25">
      <c r="A27" s="6" t="str">
        <f>[11]Лист1!A5</f>
        <v>Мугутдинова Патимат Анваровна</v>
      </c>
      <c r="B27" s="25" t="str">
        <f>[11]Лист1!B5</f>
        <v>18.01.1974 г.</v>
      </c>
      <c r="C27" s="6" t="str">
        <f>[11]Лист1!C5</f>
        <v>Дагестанский государственный педагогический институт(высшее)2000г. учитель географии</v>
      </c>
      <c r="D27" s="6" t="str">
        <f>[11]Лист1!D5</f>
        <v>Директор,Учитель географии</v>
      </c>
      <c r="E27" s="60" t="str">
        <f>[11]Лист1!E5</f>
        <v>Учитель географии</v>
      </c>
      <c r="F27" s="7">
        <f>[11]Лист1!F5</f>
        <v>32</v>
      </c>
      <c r="G27" s="7" t="str">
        <f>[11]Лист1!G5</f>
        <v>Приказ №05-02-2-1196/24 03.12.2024г.- высшая</v>
      </c>
      <c r="H27" s="7" t="str">
        <f>[11]Лист1!H5</f>
        <v>Приказ №0 27.04.2022/в</v>
      </c>
      <c r="I27" s="23" t="str">
        <f>[11]Лист1!I5</f>
        <v>разноуров</v>
      </c>
      <c r="J27" s="23">
        <f>[11]Лист1!J5</f>
        <v>0</v>
      </c>
      <c r="K27" s="23">
        <f>[11]Лист1!K5</f>
        <v>0</v>
      </c>
      <c r="L27" s="23">
        <f>[11]Лист1!L5</f>
        <v>0</v>
      </c>
      <c r="M27" s="23">
        <f>[11]Лист1!M5</f>
        <v>0</v>
      </c>
      <c r="N27" s="23" t="str">
        <f>[11]Лист1!N5</f>
        <v xml:space="preserve">""Почетный работник", "Президентский грант", </v>
      </c>
      <c r="O27" s="44"/>
      <c r="P27" s="26"/>
      <c r="Q27" s="54" t="str">
        <f>[11]Лист1!Q5</f>
        <v>МБОУ "Нижнеказанищенская СОШ №2 имени Наби Ханмурзаева"</v>
      </c>
    </row>
    <row r="28" spans="1:19" ht="15.75" x14ac:dyDescent="0.25">
      <c r="A28" s="16" t="str">
        <f>[11]Лист1!A32</f>
        <v>Далгатова Барият Гаджиевна</v>
      </c>
      <c r="B28" s="24" t="str">
        <f>[11]Лист1!B32</f>
        <v>06.08.1978 г.</v>
      </c>
      <c r="C28" s="16" t="str">
        <f>[11]Лист1!C32</f>
        <v>Дагестанский государственный педагогический университет(высшее)2002г</v>
      </c>
      <c r="D28" s="6" t="str">
        <f>[11]Лист1!D32</f>
        <v>Учитель географии</v>
      </c>
      <c r="E28" s="52" t="str">
        <f>[11]Лист1!E32</f>
        <v>Учитель географии ИВС №0445482</v>
      </c>
      <c r="F28" s="23">
        <f>[11]Лист1!F32</f>
        <v>26</v>
      </c>
      <c r="G28" s="16">
        <f>[11]Лист1!G32</f>
        <v>0</v>
      </c>
      <c r="H28" s="27">
        <f>[11]Лист1!H32</f>
        <v>0</v>
      </c>
      <c r="I28" s="2">
        <f>[11]Лист1!I32</f>
        <v>0</v>
      </c>
      <c r="J28" s="27">
        <f>[11]Лист1!J32</f>
        <v>0</v>
      </c>
      <c r="K28" s="23">
        <f>[11]Лист1!K32</f>
        <v>0</v>
      </c>
      <c r="L28" s="23">
        <f>[11]Лист1!L32</f>
        <v>0</v>
      </c>
      <c r="M28" s="23">
        <f>[11]Лист1!M32</f>
        <v>0</v>
      </c>
      <c r="N28" s="23">
        <f>[11]Лист1!N32</f>
        <v>0</v>
      </c>
      <c r="O28" s="43"/>
      <c r="P28" s="47"/>
      <c r="Q28" s="54" t="str">
        <f>[11]Лист1!Q32</f>
        <v>МБОУ "Нижнеказанищенская СОШ №2 имени Наби Ханмурзаева"</v>
      </c>
    </row>
    <row r="29" spans="1:19" ht="15.75" x14ac:dyDescent="0.25">
      <c r="A29" s="6" t="s">
        <v>106</v>
      </c>
      <c r="B29" s="25">
        <v>27646</v>
      </c>
      <c r="C29" s="6" t="s">
        <v>107</v>
      </c>
      <c r="D29" s="6" t="s">
        <v>108</v>
      </c>
      <c r="E29" s="52" t="s">
        <v>109</v>
      </c>
      <c r="F29" s="7">
        <v>32</v>
      </c>
      <c r="G29" s="7" t="s">
        <v>110</v>
      </c>
      <c r="H29" s="7" t="s">
        <v>111</v>
      </c>
      <c r="I29" s="23" t="s">
        <v>112</v>
      </c>
      <c r="J29" s="23" t="s">
        <v>113</v>
      </c>
      <c r="K29" s="23" t="s">
        <v>114</v>
      </c>
      <c r="L29" s="23" t="s">
        <v>43</v>
      </c>
      <c r="M29" s="23" t="s">
        <v>43</v>
      </c>
      <c r="N29" s="23" t="s">
        <v>43</v>
      </c>
      <c r="O29" s="44"/>
      <c r="P29" s="26"/>
      <c r="Q29" s="54" t="s">
        <v>115</v>
      </c>
    </row>
    <row r="30" spans="1:19" ht="15.75" x14ac:dyDescent="0.25">
      <c r="A30" s="15" t="str">
        <f>[12]Лист1!A16</f>
        <v>Ханмагомедова Умусапият Устаровна</v>
      </c>
      <c r="B30" s="24">
        <f>[12]Лист1!B16</f>
        <v>22132</v>
      </c>
      <c r="C30" s="15" t="str">
        <f>[12]Лист1!C16</f>
        <v>высшее, ДГУ 1990г., переподготовка МЦПК 2021г.</v>
      </c>
      <c r="D30" s="15" t="str">
        <f>[12]Лист1!D16</f>
        <v>Учитель, биология, химия, география (5-9кл)</v>
      </c>
      <c r="E30" s="15" t="str">
        <f>[12]Лист1!E16</f>
        <v>учитель биологии, химии №122198, переподготовка по географии №ПП001174</v>
      </c>
      <c r="F30" s="23">
        <f>[12]Лист1!F16</f>
        <v>35</v>
      </c>
      <c r="G30" s="15" t="str">
        <f>[12]Лист1!G16</f>
        <v>высшая категория, 2025г., Приказ №05-02-2-353 от 03.04.2025г.</v>
      </c>
      <c r="H30" s="15" t="str">
        <f>[12]Лист1!H16</f>
        <v>2022г, ГБУ ДПО РД "ДИРО" №04 087867</v>
      </c>
      <c r="I30" s="15" t="str">
        <f>[12]Лист1!I16</f>
        <v>игровой</v>
      </c>
      <c r="J30" s="15" t="str">
        <f>[12]Лист1!J16</f>
        <v>не является</v>
      </c>
      <c r="K30" s="15" t="str">
        <f>[12]Лист1!K16</f>
        <v>не участв.</v>
      </c>
      <c r="L30" s="15" t="str">
        <f>[12]Лист1!L16</f>
        <v>нет</v>
      </c>
      <c r="M30" s="15" t="str">
        <f>[12]Лист1!M16</f>
        <v>нет</v>
      </c>
      <c r="N30" s="15" t="str">
        <f>[12]Лист1!N16</f>
        <v>Почетный работник РФ, Приказ №207 от 10.07.2024г.</v>
      </c>
      <c r="O30" s="23"/>
      <c r="P30" s="47"/>
      <c r="Q30" s="54" t="str">
        <f>[12]Лист1!Q16</f>
        <v>МКОУ "Н-Каранайская ООШ"</v>
      </c>
    </row>
    <row r="31" spans="1:19" ht="15.75" x14ac:dyDescent="0.25">
      <c r="A31" s="16" t="str">
        <f>[13]Лист1!A33</f>
        <v>Гаджиев Саадула Абдулаевич</v>
      </c>
      <c r="B31" s="24" t="str">
        <f>[13]Лист1!B33</f>
        <v>28.06.1962г.</v>
      </c>
      <c r="C31" s="16" t="str">
        <f>[13]Лист1!C33</f>
        <v>Высшее,1985 ДГПИ,</v>
      </c>
      <c r="D31" s="16" t="str">
        <f>[13]Лист1!D33</f>
        <v>Учитель географии (5-10 классы)</v>
      </c>
      <c r="E31" s="16" t="str">
        <f>[13]Лист1!E33</f>
        <v>География с доп.специализацией иностранный язык МВ № 510027</v>
      </c>
      <c r="F31" s="23">
        <f>[13]Лист1!F33</f>
        <v>45</v>
      </c>
      <c r="G31" s="16" t="str">
        <f>[13]Лист1!G33</f>
        <v>Высшее 2025г.Приказ №05-02-2-601/6</v>
      </c>
      <c r="H31" s="28" t="str">
        <f>[13]Лист1!H33</f>
        <v>2021г."Проектирование образовательного процесса по географии в условиях реализации требований ФГОС и НСУР"</v>
      </c>
      <c r="I31" s="16" t="str">
        <f>[13]Лист1!I33</f>
        <v>нет</v>
      </c>
      <c r="J31" s="16" t="str">
        <f>[13]Лист1!J33</f>
        <v>нет</v>
      </c>
      <c r="K31" s="16" t="str">
        <f>[13]Лист1!K33</f>
        <v xml:space="preserve">нет </v>
      </c>
      <c r="L31" s="16" t="str">
        <f>[13]Лист1!L33</f>
        <v xml:space="preserve">нет </v>
      </c>
      <c r="M31" s="16" t="str">
        <f>[13]Лист1!M33</f>
        <v>кабинет географии</v>
      </c>
      <c r="N31" s="16" t="str">
        <f>[13]Лист1!N33</f>
        <v>отличник образования  Республики Дагестан Приказ 01-02-1-494/22 от 06.06.2022г.</v>
      </c>
      <c r="O31" s="45"/>
      <c r="P31" s="41"/>
      <c r="Q31" s="54" t="str">
        <f>[13]Лист1!Q33</f>
        <v>МКОУ "Такалайская СОШ"</v>
      </c>
    </row>
    <row r="32" spans="1:19" ht="15.75" x14ac:dyDescent="0.25">
      <c r="A32" s="16" t="s">
        <v>116</v>
      </c>
      <c r="B32" s="24">
        <v>35157</v>
      </c>
      <c r="C32" s="16" t="s">
        <v>117</v>
      </c>
      <c r="D32" s="16" t="s">
        <v>118</v>
      </c>
      <c r="E32" s="16" t="s">
        <v>119</v>
      </c>
      <c r="F32" s="23">
        <v>5</v>
      </c>
      <c r="G32" s="16" t="s">
        <v>120</v>
      </c>
      <c r="H32" s="16" t="s">
        <v>121</v>
      </c>
      <c r="I32" s="16" t="s">
        <v>122</v>
      </c>
      <c r="J32" s="16" t="s">
        <v>43</v>
      </c>
      <c r="K32" s="16" t="s">
        <v>43</v>
      </c>
      <c r="L32" s="16" t="s">
        <v>43</v>
      </c>
      <c r="M32" s="16" t="s">
        <v>43</v>
      </c>
      <c r="N32" s="16" t="s">
        <v>43</v>
      </c>
      <c r="O32" s="23"/>
      <c r="P32" s="23"/>
      <c r="Q32" s="54" t="s">
        <v>123</v>
      </c>
    </row>
    <row r="33" spans="1:17" ht="15.75" x14ac:dyDescent="0.25">
      <c r="A33" s="29" t="s">
        <v>124</v>
      </c>
      <c r="B33" s="38">
        <v>31542</v>
      </c>
      <c r="C33" s="30" t="s">
        <v>125</v>
      </c>
      <c r="D33" s="29" t="s">
        <v>126</v>
      </c>
      <c r="E33" s="30" t="s">
        <v>127</v>
      </c>
      <c r="F33" s="39">
        <v>15</v>
      </c>
      <c r="G33" s="29" t="s">
        <v>128</v>
      </c>
      <c r="H33" s="29" t="s">
        <v>129</v>
      </c>
      <c r="I33" s="29" t="s">
        <v>130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39"/>
      <c r="P33" s="50"/>
      <c r="Q33" s="54" t="s">
        <v>123</v>
      </c>
    </row>
    <row r="34" spans="1:17" ht="15.75" x14ac:dyDescent="0.25">
      <c r="A34" s="29" t="s">
        <v>131</v>
      </c>
      <c r="B34" s="38">
        <v>30129</v>
      </c>
      <c r="C34" s="29" t="s">
        <v>134</v>
      </c>
      <c r="D34" s="30" t="s">
        <v>136</v>
      </c>
      <c r="E34" s="30" t="s">
        <v>137</v>
      </c>
      <c r="F34" s="39">
        <v>25</v>
      </c>
      <c r="G34" s="29" t="s">
        <v>138</v>
      </c>
      <c r="H34" s="29" t="s">
        <v>140</v>
      </c>
      <c r="I34" s="29" t="s">
        <v>142</v>
      </c>
      <c r="J34" s="29"/>
      <c r="K34" s="29" t="s">
        <v>145</v>
      </c>
      <c r="L34" s="29"/>
      <c r="M34" s="29"/>
      <c r="N34" s="29"/>
      <c r="O34" s="39"/>
      <c r="P34" s="50"/>
      <c r="Q34" s="54" t="s">
        <v>148</v>
      </c>
    </row>
    <row r="35" spans="1:17" ht="15.75" x14ac:dyDescent="0.25">
      <c r="A35" s="29" t="s">
        <v>132</v>
      </c>
      <c r="B35" s="38" t="s">
        <v>133</v>
      </c>
      <c r="C35" s="29" t="s">
        <v>135</v>
      </c>
      <c r="D35" s="30" t="s">
        <v>66</v>
      </c>
      <c r="E35" s="30" t="s">
        <v>137</v>
      </c>
      <c r="F35" s="39">
        <v>25</v>
      </c>
      <c r="G35" s="29" t="s">
        <v>139</v>
      </c>
      <c r="H35" s="29" t="s">
        <v>141</v>
      </c>
      <c r="I35" s="29" t="s">
        <v>143</v>
      </c>
      <c r="J35" s="29" t="s">
        <v>144</v>
      </c>
      <c r="K35" s="29"/>
      <c r="L35" s="29"/>
      <c r="M35" s="29" t="s">
        <v>146</v>
      </c>
      <c r="N35" s="29" t="s">
        <v>147</v>
      </c>
      <c r="O35" s="39"/>
      <c r="P35" s="50"/>
      <c r="Q35" s="54" t="s">
        <v>148</v>
      </c>
    </row>
    <row r="36" spans="1:17" ht="15.75" x14ac:dyDescent="0.25">
      <c r="A36" s="29" t="str">
        <f>[14]Лист1!A11</f>
        <v>7.Устарханова Абам Агавовна</v>
      </c>
      <c r="B36" s="38">
        <f>[14]Лист1!B11</f>
        <v>26444</v>
      </c>
      <c r="C36" s="29" t="str">
        <f>[14]Лист1!C11</f>
        <v>высш, ДГПУ, геогр, 2003</v>
      </c>
      <c r="D36" s="29" t="str">
        <f>[14]Лист1!D11</f>
        <v>учит геогр 6; 11кл</v>
      </c>
      <c r="E36" s="29" t="str">
        <f>[14]Лист1!E11</f>
        <v xml:space="preserve">учитель геогр ВСБ 0670208           </v>
      </c>
      <c r="F36" s="39">
        <f>[14]Лист1!F11</f>
        <v>30</v>
      </c>
      <c r="G36" s="29" t="str">
        <f>[14]Лист1!G11</f>
        <v>соответствие</v>
      </c>
      <c r="H36" s="29" t="str">
        <f>[14]Лист1!H11</f>
        <v>2023 ДИРО</v>
      </c>
      <c r="I36" s="29" t="str">
        <f>[14]Лист1!I11</f>
        <v>Использование инновационных методов обучения географии в рамках ФГОС</v>
      </c>
      <c r="J36" s="29">
        <f>[14]Лист1!J11</f>
        <v>0</v>
      </c>
      <c r="K36" s="29">
        <f>[14]Лист1!K11</f>
        <v>0</v>
      </c>
      <c r="L36" s="29">
        <f>[14]Лист1!L11</f>
        <v>0</v>
      </c>
      <c r="M36" s="29">
        <f>[14]Лист1!M11</f>
        <v>0</v>
      </c>
      <c r="N36" s="29">
        <f>[14]Лист1!N11</f>
        <v>0</v>
      </c>
      <c r="O36" s="39"/>
      <c r="P36" s="50"/>
      <c r="Q36" s="54" t="str">
        <f>[14]Лист1!Q11</f>
        <v>МКОУ "Эрпелинская СОШ им.Апашева М.Д."</v>
      </c>
    </row>
    <row r="37" spans="1:17" ht="15.75" x14ac:dyDescent="0.25">
      <c r="A37" s="29" t="str">
        <f>[15]Лист1!A32</f>
        <v>Телакаева Патимат Абдурагимовна</v>
      </c>
      <c r="B37" s="38">
        <f>[15]Лист1!B32</f>
        <v>30782</v>
      </c>
      <c r="C37" s="29" t="str">
        <f>[15]Лист1!C32</f>
        <v>ВысшеДГПУ,2006г.</v>
      </c>
      <c r="D37" s="29" t="str">
        <f>[15]Лист1!D32</f>
        <v>Учитель географии, 5 кл</v>
      </c>
      <c r="E37" s="29" t="str">
        <f>[15]Лист1!E32</f>
        <v>Учитель экологии, №1056318</v>
      </c>
      <c r="F37" s="39">
        <f>[15]Лист1!F32</f>
        <v>6</v>
      </c>
      <c r="G37" s="29" t="str">
        <f>[15]Лист1!G32</f>
        <v>Без категории</v>
      </c>
      <c r="H37" s="29">
        <f>[15]Лист1!H32</f>
        <v>0</v>
      </c>
      <c r="I37" s="29">
        <f>[15]Лист1!I32</f>
        <v>0</v>
      </c>
      <c r="J37" s="29" t="str">
        <f>[15]Лист1!J32</f>
        <v>не является</v>
      </c>
      <c r="K37" s="29">
        <f>[15]Лист1!K32</f>
        <v>0</v>
      </c>
      <c r="L37" s="29">
        <f>[15]Лист1!L32</f>
        <v>0</v>
      </c>
      <c r="M37" s="29" t="str">
        <f>[15]Лист1!M32</f>
        <v>нет</v>
      </c>
      <c r="N37" s="29">
        <f>[15]Лист1!N32</f>
        <v>0</v>
      </c>
      <c r="O37" s="39"/>
      <c r="P37" s="50"/>
      <c r="Q37" s="54" t="str">
        <f>[15]Лист1!Q32</f>
        <v>МКОУ "Верхнеказанищенская СОШ №2 имени Героя России Даудова Закира Алиевича"</v>
      </c>
    </row>
    <row r="38" spans="1:17" ht="15.75" x14ac:dyDescent="0.25">
      <c r="A38" s="29" t="str">
        <f>[15]Лист1!A30</f>
        <v>Исмаилова Тажлы Гаджиевна</v>
      </c>
      <c r="B38" s="24">
        <f>[15]Лист1!B30</f>
        <v>30277</v>
      </c>
      <c r="C38" s="16" t="str">
        <f>[15]Лист1!C30</f>
        <v>Высшее, РГПУ, 2012г.</v>
      </c>
      <c r="D38" s="16" t="str">
        <f>[15]Лист1!D30</f>
        <v>Учитель географии, 7,8,9,10,11 кл.</v>
      </c>
      <c r="E38" s="30" t="str">
        <f>[15]Лист1!E30</f>
        <v>Учитель географии, №10565</v>
      </c>
      <c r="F38" s="39">
        <f>[15]Лист1!F30</f>
        <v>18</v>
      </c>
      <c r="G38" s="29" t="str">
        <f>[15]Лист1!G30</f>
        <v>Без категории</v>
      </c>
      <c r="H38" s="29" t="str">
        <f>[15]Лист1!H30</f>
        <v>2023г. РАНХиГС №0000168806</v>
      </c>
      <c r="I38" s="29">
        <f>[15]Лист1!I30</f>
        <v>0</v>
      </c>
      <c r="J38" s="29" t="str">
        <f>[15]Лист1!J30</f>
        <v>не является</v>
      </c>
      <c r="K38" s="29">
        <f>[15]Лист1!K30</f>
        <v>0</v>
      </c>
      <c r="L38" s="29">
        <f>[15]Лист1!L30</f>
        <v>0</v>
      </c>
      <c r="M38" s="29" t="str">
        <f>[15]Лист1!M30</f>
        <v>нет</v>
      </c>
      <c r="N38" s="16">
        <f>[15]Лист1!N30</f>
        <v>0</v>
      </c>
      <c r="O38" s="39"/>
      <c r="P38" s="50"/>
      <c r="Q38" s="54" t="str">
        <f>[15]Лист1!Q30</f>
        <v>МКОУ "Верхнеказанищенская СОШ №2 имени Героя России Даудова Закира Алиевича"</v>
      </c>
    </row>
    <row r="39" spans="1:17" ht="15.75" x14ac:dyDescent="0.25">
      <c r="A39" s="4" t="str">
        <f>[15]Лист1!A37</f>
        <v>Агарагимова Ильмуханым Гаджимурадовна</v>
      </c>
      <c r="B39" s="38">
        <f>[15]Лист1!B37</f>
        <v>29351</v>
      </c>
      <c r="C39" s="4" t="str">
        <f>[15]Лист1!C37</f>
        <v>Высшее, ДГПУ, 2002г.</v>
      </c>
      <c r="D39" s="4" t="str">
        <f>[15]Лист1!D37</f>
        <v>Учитель географии, 5 кл, учитель рисования, 5,6,7,8 кл.</v>
      </c>
      <c r="E39" s="4" t="str">
        <f>[15]Лист1!E37</f>
        <v>Учитель биологии и химиии, №0788861</v>
      </c>
      <c r="F39" s="39">
        <f>[15]Лист1!F37</f>
        <v>23</v>
      </c>
      <c r="G39" s="4" t="str">
        <f>[15]Лист1!G37</f>
        <v>Без категории</v>
      </c>
      <c r="H39" s="31" t="str">
        <f>[15]Лист1!H37</f>
        <v>2023г. НАНО ДПО ОЦ ЗНАНИЕ №050400014025</v>
      </c>
      <c r="I39" s="4">
        <f>[15]Лист1!I37</f>
        <v>0</v>
      </c>
      <c r="J39" s="4" t="str">
        <f>[15]Лист1!J37</f>
        <v>ШМО классных руководителей</v>
      </c>
      <c r="K39" s="4">
        <f>[15]Лист1!K37</f>
        <v>0</v>
      </c>
      <c r="L39" s="4">
        <f>[15]Лист1!L37</f>
        <v>0</v>
      </c>
      <c r="M39" s="4" t="str">
        <f>[15]Лист1!M37</f>
        <v>нет</v>
      </c>
      <c r="N39" s="4">
        <f>[15]Лист1!N37</f>
        <v>0</v>
      </c>
      <c r="O39" s="46"/>
      <c r="P39" s="50"/>
      <c r="Q39" s="54" t="str">
        <f>[15]Лист1!Q37</f>
        <v>МКОУ "Верхнеказанищенская СОШ №2 имени Героя России Даудова Закира Алиевича"</v>
      </c>
    </row>
    <row r="40" spans="1:17" ht="15.75" x14ac:dyDescent="0.25">
      <c r="A40" s="4" t="str">
        <f>[15]Лист1!A40</f>
        <v>Юсупова Асият Гаджиевна</v>
      </c>
      <c r="B40" s="38">
        <f>[15]Лист1!B40</f>
        <v>33092</v>
      </c>
      <c r="C40" s="4" t="str">
        <f>[15]Лист1!C40</f>
        <v>Высшее, РГПУ, 2012г.</v>
      </c>
      <c r="D40" s="4" t="str">
        <f>[15]Лист1!D40</f>
        <v>Учитель географии</v>
      </c>
      <c r="E40" s="4" t="str">
        <f>[15]Лист1!E40</f>
        <v>Учитель географии,10564</v>
      </c>
      <c r="F40" s="39">
        <f>[15]Лист1!F40</f>
        <v>15</v>
      </c>
      <c r="G40" s="4" t="str">
        <f>[15]Лист1!G40</f>
        <v>Без категории</v>
      </c>
      <c r="H40" s="31">
        <f>[15]Лист1!H40</f>
        <v>0</v>
      </c>
      <c r="I40" s="4">
        <f>[15]Лист1!I40</f>
        <v>0</v>
      </c>
      <c r="J40" s="4" t="str">
        <f>[15]Лист1!J40</f>
        <v>не является</v>
      </c>
      <c r="K40" s="4">
        <f>[15]Лист1!K40</f>
        <v>0</v>
      </c>
      <c r="L40" s="4">
        <f>[15]Лист1!L40</f>
        <v>0</v>
      </c>
      <c r="M40" s="4" t="str">
        <f>[15]Лист1!M40</f>
        <v>нет</v>
      </c>
      <c r="N40" s="4">
        <f>[15]Лист1!N40</f>
        <v>0</v>
      </c>
      <c r="O40" s="46"/>
      <c r="P40" s="50"/>
      <c r="Q40" s="54" t="str">
        <f>[15]Лист1!Q40</f>
        <v>МКОУ "Верхнеказанищенская СОШ №2 имени Героя России Даудова Закира Алиевича"</v>
      </c>
    </row>
    <row r="41" spans="1:17" ht="15.75" x14ac:dyDescent="0.25">
      <c r="A41" s="15" t="s">
        <v>149</v>
      </c>
      <c r="B41" s="24">
        <v>33590</v>
      </c>
      <c r="C41" s="15" t="s">
        <v>150</v>
      </c>
      <c r="D41" s="15" t="s">
        <v>151</v>
      </c>
      <c r="E41" s="15" t="s">
        <v>152</v>
      </c>
      <c r="F41" s="23">
        <v>13</v>
      </c>
      <c r="G41" s="15" t="s">
        <v>43</v>
      </c>
      <c r="H41" s="15" t="s">
        <v>43</v>
      </c>
      <c r="I41" s="15" t="s">
        <v>43</v>
      </c>
      <c r="J41" s="15" t="s">
        <v>96</v>
      </c>
      <c r="K41" s="15" t="s">
        <v>43</v>
      </c>
      <c r="L41" s="15" t="s">
        <v>43</v>
      </c>
      <c r="M41" s="15" t="s">
        <v>43</v>
      </c>
      <c r="N41" s="15" t="s">
        <v>43</v>
      </c>
      <c r="O41" s="23"/>
      <c r="P41" s="47"/>
      <c r="Q41" s="54" t="s">
        <v>153</v>
      </c>
    </row>
    <row r="42" spans="1:17" ht="15.75" x14ac:dyDescent="0.25">
      <c r="A42" s="15" t="s">
        <v>154</v>
      </c>
      <c r="B42" s="24">
        <v>38384</v>
      </c>
      <c r="C42" s="15" t="s">
        <v>155</v>
      </c>
      <c r="D42" s="15" t="s">
        <v>156</v>
      </c>
      <c r="E42" s="15" t="s">
        <v>157</v>
      </c>
      <c r="F42" s="23">
        <v>3</v>
      </c>
      <c r="G42" s="15" t="s">
        <v>43</v>
      </c>
      <c r="H42" s="15" t="s">
        <v>43</v>
      </c>
      <c r="I42" s="15" t="s">
        <v>43</v>
      </c>
      <c r="J42" s="15" t="s">
        <v>96</v>
      </c>
      <c r="K42" s="15" t="s">
        <v>43</v>
      </c>
      <c r="L42" s="15" t="s">
        <v>43</v>
      </c>
      <c r="M42" s="15" t="s">
        <v>158</v>
      </c>
      <c r="N42" s="15" t="s">
        <v>43</v>
      </c>
      <c r="O42" s="23"/>
      <c r="P42" s="47"/>
      <c r="Q42" s="54" t="s">
        <v>153</v>
      </c>
    </row>
    <row r="43" spans="1:17" ht="15.75" x14ac:dyDescent="0.25">
      <c r="A43" s="16" t="s">
        <v>159</v>
      </c>
      <c r="B43" s="24" t="s">
        <v>160</v>
      </c>
      <c r="C43" s="16" t="s">
        <v>161</v>
      </c>
      <c r="D43" s="16" t="s">
        <v>162</v>
      </c>
      <c r="E43" s="16" t="s">
        <v>163</v>
      </c>
      <c r="F43" s="23">
        <v>11</v>
      </c>
      <c r="G43" s="16" t="s">
        <v>43</v>
      </c>
      <c r="H43" s="16" t="s">
        <v>164</v>
      </c>
      <c r="I43" s="16" t="s">
        <v>43</v>
      </c>
      <c r="J43" s="16" t="s">
        <v>96</v>
      </c>
      <c r="K43" s="16" t="s">
        <v>43</v>
      </c>
      <c r="L43" s="16" t="s">
        <v>43</v>
      </c>
      <c r="M43" s="16" t="s">
        <v>43</v>
      </c>
      <c r="N43" s="16" t="s">
        <v>55</v>
      </c>
      <c r="O43" s="23"/>
      <c r="P43" s="41"/>
      <c r="Q43" s="54" t="s">
        <v>153</v>
      </c>
    </row>
    <row r="44" spans="1:17" ht="15.75" x14ac:dyDescent="0.25">
      <c r="A44" s="16" t="str">
        <f>[16]Лист1!A14</f>
        <v>Мамаева Умгани Абдулмеджидовна</v>
      </c>
      <c r="B44" s="24">
        <f>[16]Лист1!B14</f>
        <v>28658</v>
      </c>
      <c r="C44" s="16" t="str">
        <f>[16]Лист1!C14</f>
        <v>высшее ДГПУ 2004г</v>
      </c>
      <c r="D44" s="34" t="str">
        <f>[16]Лист1!D14</f>
        <v>Педагог-психолог, география (5-9кл)</v>
      </c>
      <c r="E44" s="16" t="str">
        <f>[16]Лист1!E14</f>
        <v>Учитель географии ВСВ №0309559</v>
      </c>
      <c r="F44" s="23">
        <f>[16]Лист1!F14</f>
        <v>24</v>
      </c>
      <c r="G44" s="16" t="str">
        <f>[16]Лист1!G14</f>
        <v>Соответствие 21.02.2023г</v>
      </c>
      <c r="H44" s="16" t="str">
        <f>[16]Лист1!H14</f>
        <v>г. Москва с 29.03.2022 по 12.05.2022г «Реализация требований обновлённых ФГОС НОО, ФГОС ООО в работе учителя» № 150000117762</v>
      </c>
      <c r="I44" s="16">
        <f>[16]Лист1!I14</f>
        <v>0</v>
      </c>
      <c r="J44" s="16">
        <f>[16]Лист1!J14</f>
        <v>0</v>
      </c>
      <c r="K44" s="16">
        <f>[16]Лист1!K14</f>
        <v>0</v>
      </c>
      <c r="L44" s="16">
        <f>[16]Лист1!L14</f>
        <v>0</v>
      </c>
      <c r="M44" s="16">
        <f>[16]Лист1!M14</f>
        <v>0</v>
      </c>
      <c r="N44" s="16">
        <f>[16]Лист1!N14</f>
        <v>0</v>
      </c>
      <c r="O44" s="23"/>
      <c r="P44" s="41"/>
      <c r="Q44" s="54" t="str">
        <f>[16]Лист1!Q14</f>
        <v>МКОУ "ЧабанмахинскаяСОШ"</v>
      </c>
    </row>
    <row r="45" spans="1:17" ht="15.75" x14ac:dyDescent="0.25">
      <c r="A45" s="16" t="str">
        <f>[17]Лист1!A19</f>
        <v>Нурмагомедов КазA19:G20и Хидрилисович</v>
      </c>
      <c r="B45" s="24">
        <f>[17]Лист1!B19</f>
        <v>24381</v>
      </c>
      <c r="C45" s="16" t="str">
        <f>[17]Лист1!C19</f>
        <v>ДГУ 1993 высшее</v>
      </c>
      <c r="D45" s="34" t="str">
        <f>[17]Лист1!D19</f>
        <v xml:space="preserve">.география 8-11 </v>
      </c>
      <c r="E45" s="16" t="str">
        <f>[17]Лист1!E19</f>
        <v>Учитель истории и обществоведения.</v>
      </c>
      <c r="F45" s="23">
        <f>[17]Лист1!F19</f>
        <v>32</v>
      </c>
      <c r="G45" s="16" t="str">
        <f>[17]Лист1!G19</f>
        <v>соответствие 2024 от 25.09 №пр 83/2</v>
      </c>
      <c r="H45" s="16" t="str">
        <f>[17]Лист1!H19</f>
        <v>2023г «Реализация требований обновленных ФГОС ,ООО и СОО в работе учителя  обществознания в соответствии с ФООП»«МЦПК-Академия «Каспий»</v>
      </c>
      <c r="I45" s="16" t="str">
        <f>[17]Лист1!I19</f>
        <v>Обучение в сотрудничестве"Активация познавательной деятельности учащихся на уроках Дагестанской литературы"</v>
      </c>
      <c r="J45" s="16">
        <f>[17]Лист1!J19</f>
        <v>0</v>
      </c>
      <c r="K45" s="16">
        <f>[17]Лист1!K19</f>
        <v>0</v>
      </c>
      <c r="L45" s="16" t="str">
        <f>[17]Лист1!L19</f>
        <v>нет</v>
      </c>
      <c r="M45" s="16" t="str">
        <f>[17]Лист1!M19</f>
        <v>кабинет истории</v>
      </c>
      <c r="N45" s="16" t="str">
        <f>[17]Лист1!N19</f>
        <v>нет</v>
      </c>
      <c r="O45" s="23"/>
      <c r="P45" s="47"/>
      <c r="Q45" s="54" t="str">
        <f>[17]Лист1!Q19</f>
        <v>МБОУ "Бугленская СОШ имени Ш.И.Шихсаидова"</v>
      </c>
    </row>
    <row r="46" spans="1:17" ht="15.75" x14ac:dyDescent="0.25">
      <c r="A46" s="16" t="str">
        <f>[17]Лист1!A18</f>
        <v>Ибрагимова Нурият Абдулмуталимовна</v>
      </c>
      <c r="B46" s="24">
        <f>[17]Лист1!B18</f>
        <v>32722</v>
      </c>
      <c r="C46" s="16" t="str">
        <f>[17]Лист1!C18</f>
        <v xml:space="preserve">     высшее ООО"Столичный центр образовательных технологий"Учитель географии; Преподавание географии в образовательной организации"</v>
      </c>
      <c r="D46" s="28" t="str">
        <f>[17]Лист1!D18</f>
        <v>учитель географии 6-8 кл</v>
      </c>
      <c r="E46" s="16" t="str">
        <f>[17]Лист1!E18</f>
        <v>учитель географии по специальночсти "География"  №ВСБ 0670185</v>
      </c>
      <c r="F46" s="23">
        <f>[17]Лист1!F18</f>
        <v>2</v>
      </c>
      <c r="G46" s="16" t="str">
        <f>[17]Лист1!G18</f>
        <v>соответствие от 25.09 2024 пр № 83/2</v>
      </c>
      <c r="H46" s="16" t="str">
        <f>[17]Лист1!H18</f>
        <v xml:space="preserve">     2023«Реализация требований обновленных ФГОС ,ООО и СОО в работе учителя  географии в соответствии с ФООП»</v>
      </c>
      <c r="I46" s="16" t="str">
        <f>[17]Лист1!I18</f>
        <v>Разноуровневое обучение. "Связь  родного языка с русским"</v>
      </c>
      <c r="J46" s="16" t="str">
        <f>[17]Лист1!J18</f>
        <v>ШМО учителей географии, биологии,химии</v>
      </c>
      <c r="K46" s="16">
        <f>[17]Лист1!K18</f>
        <v>0</v>
      </c>
      <c r="L46" s="16" t="str">
        <f>[17]Лист1!L18</f>
        <v>нет</v>
      </c>
      <c r="M46" s="16" t="str">
        <f>[17]Лист1!M18</f>
        <v>кабинет географии</v>
      </c>
      <c r="N46" s="16" t="str">
        <f>[17]Лист1!N18</f>
        <v>нет</v>
      </c>
      <c r="O46" s="23"/>
      <c r="P46" s="41"/>
      <c r="Q46" s="54" t="str">
        <f>[17]Лист1!Q18</f>
        <v>МБОУ "Бугленская СОШ имени Ш.И.Шихсаидова"</v>
      </c>
    </row>
    <row r="47" spans="1:17" ht="15.75" x14ac:dyDescent="0.25">
      <c r="A47" s="16" t="str">
        <f>[18]Лист1!A6</f>
        <v xml:space="preserve">Магомедов Гасан Абдулаевич </v>
      </c>
      <c r="B47" s="24">
        <f>[18]Лист1!B6</f>
        <v>17131</v>
      </c>
      <c r="C47" s="16" t="str">
        <f>[18]Лист1!C6</f>
        <v>Высшее, ДГПИ,1985</v>
      </c>
      <c r="D47" s="16" t="str">
        <f>[18]Лист1!D6</f>
        <v>Педагог-психолог, география</v>
      </c>
      <c r="E47" s="16" t="str">
        <f>[18]Лист1!E6</f>
        <v>География №510143</v>
      </c>
      <c r="F47" s="23">
        <f>[18]Лист1!F6</f>
        <v>57</v>
      </c>
      <c r="G47" s="16" t="str">
        <f>[18]Лист1!G6</f>
        <v>2025 соответствие</v>
      </c>
      <c r="H47" s="16">
        <f>[18]Лист1!H6</f>
        <v>2024</v>
      </c>
      <c r="I47" s="16" t="str">
        <f>[18]Лист1!I6</f>
        <v>Информац-коммунит-я тех-я</v>
      </c>
      <c r="J47" s="16" t="str">
        <f>[18]Лист1!J6</f>
        <v>нет</v>
      </c>
      <c r="K47" s="16" t="str">
        <f>[18]Лист1!K6</f>
        <v>нет</v>
      </c>
      <c r="L47" s="16" t="str">
        <f>[18]Лист1!L6</f>
        <v>нет</v>
      </c>
      <c r="M47" s="16" t="str">
        <f>[18]Лист1!M6</f>
        <v>кабинет географии</v>
      </c>
      <c r="N47" s="16" t="str">
        <f>[18]Лист1!N6</f>
        <v>почетный работник</v>
      </c>
      <c r="O47" s="23"/>
      <c r="P47" s="40"/>
      <c r="Q47" s="54" t="str">
        <f>[18]Лист1!Q6</f>
        <v>МБОУ "Верхнекаранайская СОШ"</v>
      </c>
    </row>
    <row r="48" spans="1:17" ht="15.75" x14ac:dyDescent="0.25">
      <c r="A48" s="16" t="str">
        <f>[19]Лист1!A19</f>
        <v>Акаева Мадина Атаевна</v>
      </c>
      <c r="B48" s="24" t="str">
        <f>[19]Лист1!B19</f>
        <v>16.05.1983г</v>
      </c>
      <c r="C48" s="16" t="str">
        <f>[19]Лист1!C19</f>
        <v>Ргпу им.А.И.Герцена 2010</v>
      </c>
      <c r="D48" s="34" t="str">
        <f>[19]Лист1!D19</f>
        <v>Учитель географии</v>
      </c>
      <c r="E48" s="16" t="str">
        <f>[19]Лист1!E19</f>
        <v>"Естественнонаучное образование" № ВБА 068721 2010г.</v>
      </c>
      <c r="F48" s="23">
        <f>[19]Лист1!F19</f>
        <v>22</v>
      </c>
      <c r="G48" s="16" t="str">
        <f>[19]Лист1!G19</f>
        <v>соответствие, 2023г., Приказ№26 от 14.03.2023г.</v>
      </c>
      <c r="H48" s="16" t="str">
        <f>[19]Лист1!H19</f>
        <v>№ 4990 НАНО ДПО ОЦ ЗНАНИЕ 23.09.2024г.</v>
      </c>
      <c r="I48" s="16" t="str">
        <f>[19]Лист1!I19</f>
        <v>разноуров</v>
      </c>
      <c r="J48" s="16" t="str">
        <f>[19]Лист1!J19</f>
        <v xml:space="preserve">не является </v>
      </c>
      <c r="K48" s="16" t="str">
        <f>[19]Лист1!K19</f>
        <v>нет</v>
      </c>
      <c r="L48" s="16" t="str">
        <f>[19]Лист1!L19</f>
        <v>нет</v>
      </c>
      <c r="M48" s="16" t="str">
        <f>[19]Лист1!M19</f>
        <v>нет</v>
      </c>
      <c r="N48" s="16" t="str">
        <f>[19]Лист1!N19</f>
        <v>нет</v>
      </c>
      <c r="O48" s="23"/>
      <c r="P48" s="47"/>
      <c r="Q48" s="54" t="str">
        <f>[19]Лист1!Q19</f>
        <v>МКОУ " Ванашинская ООШ"</v>
      </c>
    </row>
    <row r="49" spans="1:17" ht="15.75" x14ac:dyDescent="0.25">
      <c r="A49" s="16" t="str">
        <f>[20]Лист1!A18</f>
        <v>Махдиев Исламитин Нуритинович</v>
      </c>
      <c r="B49" s="24">
        <f>[20]Лист1!B18</f>
        <v>25501</v>
      </c>
      <c r="C49" s="16" t="str">
        <f>[20]Лист1!C18</f>
        <v>ДГПУ-2006</v>
      </c>
      <c r="D49" s="34" t="str">
        <f>[20]Лист1!D18</f>
        <v>учитель биологии (5-9),и географии (5-8)</v>
      </c>
      <c r="E49" s="16" t="str">
        <f>[20]Лист1!E18</f>
        <v>Эколог</v>
      </c>
      <c r="F49" s="23">
        <f>[20]Лист1!F18</f>
        <v>36</v>
      </c>
      <c r="G49" s="16">
        <f>[20]Лист1!G18</f>
        <v>0</v>
      </c>
      <c r="H49" s="16">
        <f>[20]Лист1!H18</f>
        <v>0</v>
      </c>
      <c r="I49" s="16" t="str">
        <f>[20]Лист1!I18</f>
        <v xml:space="preserve">Использование современных педагогических и информационных технологий на уроках биологии с целью социального личностного и професионального развития обучающихся </v>
      </c>
      <c r="J49" s="16" t="str">
        <f>[20]Лист1!J18</f>
        <v>не является</v>
      </c>
      <c r="K49" s="16">
        <f>[20]Лист1!K18</f>
        <v>0</v>
      </c>
      <c r="L49" s="16">
        <f>[20]Лист1!L18</f>
        <v>0</v>
      </c>
      <c r="M49" s="16">
        <f>[20]Лист1!M18</f>
        <v>0</v>
      </c>
      <c r="N49" s="16">
        <f>[20]Лист1!N18</f>
        <v>0</v>
      </c>
      <c r="O49" s="23"/>
      <c r="P49" s="47"/>
      <c r="Q49" s="54" t="str">
        <f>[20]Лист1!Q18</f>
        <v>МКОУ "Чанкурбенская  СОШ"</v>
      </c>
    </row>
    <row r="50" spans="1:17" ht="15.75" x14ac:dyDescent="0.25">
      <c r="A50" s="2" t="str">
        <f>[21]Лист1!A6</f>
        <v>Абдулмеджидова Макисат Сапигулаевна</v>
      </c>
      <c r="B50" s="36">
        <f>[21]Лист1!B6</f>
        <v>23332</v>
      </c>
      <c r="C50" s="2" t="str">
        <f>[21]Лист1!C6</f>
        <v>ДГПУ,высш,1986</v>
      </c>
      <c r="D50" s="2" t="str">
        <f>[21]Лист1!D6</f>
        <v>учитель географии</v>
      </c>
      <c r="E50" s="2" t="str">
        <f>[21]Лист1!E6</f>
        <v>уч.геогр. № 630225</v>
      </c>
      <c r="F50" s="23">
        <f>[21]Лист1!F6</f>
        <v>29</v>
      </c>
      <c r="G50" s="2" t="str">
        <f>[21]Лист1!G6</f>
        <v>Высшая Приказ № 05-02-416/21 от 05.08.2021</v>
      </c>
      <c r="H50" s="2" t="str">
        <f>[21]Лист1!H6</f>
        <v xml:space="preserve">ДИРО курсы ФГОС 2022г  №04094612 </v>
      </c>
      <c r="I50" s="2" t="str">
        <f>[21]Лист1!I6</f>
        <v>Активизация учебно-познавательного процесса на уроках географии.</v>
      </c>
      <c r="J50" s="2">
        <f>[21]Лист1!J6</f>
        <v>0</v>
      </c>
      <c r="K50" s="2">
        <f>[21]Лист1!K6</f>
        <v>0</v>
      </c>
      <c r="L50" s="2" t="str">
        <f>[21]Лист1!L6</f>
        <v>Почетный работник РФ  №191630 от 17.05.2012</v>
      </c>
      <c r="M50" s="2" t="str">
        <f>[21]Лист1!M6</f>
        <v>каб.географии</v>
      </c>
      <c r="N50" s="2">
        <f>[21]Лист1!N6</f>
        <v>0</v>
      </c>
      <c r="O50" s="23"/>
      <c r="P50" s="41"/>
      <c r="Q50" s="54" t="str">
        <f>[21]Лист1!Q6</f>
        <v>МБОУ "В-Дженгутайская СОШ</v>
      </c>
    </row>
    <row r="51" spans="1:17" ht="15.75" x14ac:dyDescent="0.25">
      <c r="A51" s="2" t="str">
        <f>[21]Лист1!A13</f>
        <v>Абдухалимова Хадижат Абдухалимовна</v>
      </c>
      <c r="B51" s="36">
        <f>[21]Лист1!B13</f>
        <v>31433</v>
      </c>
      <c r="C51" s="2" t="str">
        <f>[21]Лист1!C13</f>
        <v>РГПУ высш 2012,БПКср.спец 2005</v>
      </c>
      <c r="D51" s="2" t="str">
        <f>[21]Лист1!D13</f>
        <v>зам.дир ИКТ,учитель географии</v>
      </c>
      <c r="E51" s="2" t="str">
        <f>[21]Лист1!E13</f>
        <v>уч.географии и нач.кл и информатики  Р №10562</v>
      </c>
      <c r="F51" s="23">
        <f>[21]Лист1!F13</f>
        <v>20</v>
      </c>
      <c r="G51" s="2" t="str">
        <f>[21]Лист1!G13</f>
        <v>Высшая  Приказ 05-02-2-158/25 от 14.02.2025</v>
      </c>
      <c r="H51" s="2" t="str">
        <f>[21]Лист1!H13</f>
        <v>ДИРО 2023г.№050400016376</v>
      </c>
      <c r="I51" s="2" t="str">
        <f>[21]Лист1!I13</f>
        <v>Использование ИКТ на уроках.</v>
      </c>
      <c r="J51" s="2">
        <f>[21]Лист1!J13</f>
        <v>0</v>
      </c>
      <c r="K51" s="2">
        <f>[21]Лист1!K13</f>
        <v>0</v>
      </c>
      <c r="L51" s="2">
        <f>[21]Лист1!L13</f>
        <v>0</v>
      </c>
      <c r="M51" s="2">
        <f>[21]Лист1!M13</f>
        <v>0</v>
      </c>
      <c r="N51" s="32">
        <f>[21]Лист1!N13</f>
        <v>0</v>
      </c>
      <c r="O51" s="23"/>
      <c r="P51" s="41"/>
      <c r="Q51" s="54" t="str">
        <f>[21]Лист1!Q13</f>
        <v>МБОУ "В-Дженгутайская СОШ</v>
      </c>
    </row>
    <row r="52" spans="1:17" ht="31.5" customHeight="1" x14ac:dyDescent="0.25">
      <c r="A52" s="70" t="s">
        <v>165</v>
      </c>
      <c r="B52" s="73" t="s">
        <v>166</v>
      </c>
      <c r="C52" s="75" t="s">
        <v>167</v>
      </c>
      <c r="D52" s="71" t="s">
        <v>168</v>
      </c>
      <c r="E52" s="71" t="s">
        <v>169</v>
      </c>
      <c r="F52" s="72">
        <v>20</v>
      </c>
      <c r="G52" s="71"/>
      <c r="H52" s="71" t="s">
        <v>170</v>
      </c>
      <c r="I52" s="71"/>
      <c r="J52" s="71"/>
      <c r="K52" s="71"/>
      <c r="L52" s="71"/>
      <c r="M52" s="71"/>
      <c r="N52" s="71"/>
      <c r="O52" s="72"/>
      <c r="P52" s="74"/>
      <c r="Q52" s="71" t="s">
        <v>171</v>
      </c>
    </row>
    <row r="53" spans="1:17" ht="15.75" x14ac:dyDescent="0.25">
      <c r="A53" s="2" t="s">
        <v>172</v>
      </c>
      <c r="B53" s="36">
        <v>28658</v>
      </c>
      <c r="C53" s="2" t="s">
        <v>173</v>
      </c>
      <c r="D53" s="2" t="s">
        <v>174</v>
      </c>
      <c r="E53" s="2" t="s">
        <v>175</v>
      </c>
      <c r="F53" s="23">
        <v>24</v>
      </c>
      <c r="G53" s="2"/>
      <c r="H53" s="33"/>
      <c r="I53" s="2" t="s">
        <v>176</v>
      </c>
      <c r="J53" s="2"/>
      <c r="K53" s="2"/>
      <c r="L53" s="2"/>
      <c r="M53" s="2" t="s">
        <v>177</v>
      </c>
      <c r="N53" s="2"/>
      <c r="O53" s="23"/>
      <c r="P53" s="41"/>
      <c r="Q53" s="54" t="s">
        <v>178</v>
      </c>
    </row>
    <row r="54" spans="1:17" ht="15.75" x14ac:dyDescent="0.25">
      <c r="A54" s="2" t="s">
        <v>179</v>
      </c>
      <c r="B54" s="24">
        <v>31117</v>
      </c>
      <c r="C54" s="2" t="s">
        <v>180</v>
      </c>
      <c r="D54" s="2" t="s">
        <v>181</v>
      </c>
      <c r="E54" s="2" t="s">
        <v>182</v>
      </c>
      <c r="F54" s="23">
        <v>18</v>
      </c>
      <c r="G54" s="2"/>
      <c r="H54" s="2" t="s">
        <v>183</v>
      </c>
      <c r="I54" s="2" t="s">
        <v>184</v>
      </c>
      <c r="J54" s="2" t="s">
        <v>185</v>
      </c>
      <c r="K54" s="2" t="s">
        <v>186</v>
      </c>
      <c r="L54" s="2"/>
      <c r="M54" s="2"/>
      <c r="N54" s="2" t="s">
        <v>187</v>
      </c>
      <c r="O54" s="23"/>
      <c r="P54" s="41"/>
      <c r="Q54" s="54" t="s">
        <v>178</v>
      </c>
    </row>
    <row r="55" spans="1:17" ht="15.75" x14ac:dyDescent="0.25">
      <c r="A55" s="2"/>
      <c r="B55" s="24"/>
      <c r="C55" s="2"/>
      <c r="D55" s="2"/>
      <c r="E55" s="2"/>
      <c r="F55" s="23"/>
      <c r="G55" s="2"/>
      <c r="H55" s="2"/>
      <c r="I55" s="2"/>
      <c r="J55" s="2"/>
      <c r="K55" s="2"/>
      <c r="L55" s="2"/>
      <c r="M55" s="2"/>
      <c r="N55" s="2"/>
      <c r="O55" s="13"/>
      <c r="P55" s="41"/>
      <c r="Q55" s="54"/>
    </row>
    <row r="56" spans="1:17" ht="15.75" x14ac:dyDescent="0.25">
      <c r="A56" s="2"/>
      <c r="B56" s="24"/>
      <c r="C56" s="2"/>
      <c r="D56" s="2"/>
      <c r="E56" s="2"/>
      <c r="F56" s="23"/>
      <c r="G56" s="2"/>
      <c r="H56" s="2"/>
      <c r="I56" s="2"/>
      <c r="J56" s="2"/>
      <c r="K56" s="2"/>
      <c r="L56" s="2"/>
      <c r="M56" s="2"/>
      <c r="N56" s="2"/>
      <c r="O56" s="23"/>
      <c r="P56" s="41"/>
      <c r="Q56" s="54"/>
    </row>
    <row r="57" spans="1:17" ht="15.75" x14ac:dyDescent="0.25">
      <c r="A57" s="2"/>
      <c r="B57" s="24"/>
      <c r="C57" s="2"/>
      <c r="D57" s="2"/>
      <c r="E57" s="2"/>
      <c r="F57" s="23"/>
      <c r="G57" s="2"/>
      <c r="H57" s="2"/>
      <c r="I57" s="2"/>
      <c r="J57" s="2"/>
      <c r="K57" s="2"/>
      <c r="L57" s="2"/>
      <c r="M57" s="2"/>
      <c r="N57" s="2"/>
      <c r="O57" s="23"/>
      <c r="P57" s="41"/>
      <c r="Q57" s="54"/>
    </row>
    <row r="58" spans="1:17" ht="15.75" x14ac:dyDescent="0.25">
      <c r="A58" s="2"/>
      <c r="B58" s="24"/>
      <c r="C58" s="2"/>
      <c r="D58" s="2"/>
      <c r="E58" s="2"/>
      <c r="F58" s="23"/>
      <c r="G58" s="2"/>
      <c r="H58" s="2"/>
      <c r="I58" s="2"/>
      <c r="J58" s="2"/>
      <c r="K58" s="2"/>
      <c r="L58" s="2"/>
      <c r="M58" s="2"/>
      <c r="N58" s="2"/>
      <c r="O58" s="23"/>
      <c r="P58" s="41"/>
      <c r="Q58" s="54"/>
    </row>
    <row r="59" spans="1:17" ht="15.75" x14ac:dyDescent="0.25">
      <c r="A59" s="2"/>
      <c r="B59" s="24"/>
      <c r="C59" s="2"/>
      <c r="D59" s="2"/>
      <c r="E59" s="2"/>
      <c r="F59" s="23"/>
      <c r="G59" s="2"/>
      <c r="H59" s="2"/>
      <c r="I59" s="2"/>
      <c r="J59" s="2"/>
      <c r="K59" s="2"/>
      <c r="L59" s="2"/>
      <c r="M59" s="2"/>
      <c r="N59" s="2"/>
      <c r="O59" s="23"/>
      <c r="P59" s="41"/>
      <c r="Q59" s="54"/>
    </row>
    <row r="60" spans="1:17" ht="15.75" x14ac:dyDescent="0.25">
      <c r="A60" s="2"/>
      <c r="B60" s="24"/>
      <c r="C60" s="34"/>
      <c r="D60" s="34"/>
      <c r="E60" s="34"/>
      <c r="F60" s="23"/>
      <c r="G60" s="15"/>
      <c r="H60" s="15"/>
      <c r="I60" s="15"/>
      <c r="J60" s="15"/>
      <c r="K60" s="15"/>
      <c r="L60" s="15"/>
      <c r="M60" s="15"/>
      <c r="N60" s="15"/>
      <c r="O60" s="23"/>
      <c r="P60" s="47"/>
      <c r="Q60" s="54"/>
    </row>
    <row r="61" spans="1:17" ht="15.75" x14ac:dyDescent="0.25">
      <c r="A61" s="15"/>
      <c r="B61" s="24"/>
      <c r="C61" s="34"/>
      <c r="D61" s="34"/>
      <c r="E61" s="34"/>
      <c r="F61" s="23"/>
      <c r="G61" s="15"/>
      <c r="H61" s="15"/>
      <c r="I61" s="15"/>
      <c r="J61" s="15"/>
      <c r="K61" s="15"/>
      <c r="L61" s="15"/>
      <c r="M61" s="15"/>
      <c r="N61" s="15"/>
      <c r="O61" s="23"/>
      <c r="P61" s="47"/>
      <c r="Q61" s="54"/>
    </row>
    <row r="62" spans="1:17" ht="15.75" x14ac:dyDescent="0.25">
      <c r="A62" s="33"/>
      <c r="B62" s="24"/>
      <c r="C62" s="28"/>
      <c r="D62" s="28"/>
      <c r="E62" s="28"/>
      <c r="F62" s="23"/>
      <c r="G62" s="33"/>
      <c r="H62" s="33"/>
      <c r="I62" s="33"/>
      <c r="J62" s="33"/>
      <c r="K62" s="33"/>
      <c r="L62" s="33"/>
      <c r="M62" s="33"/>
      <c r="N62" s="33"/>
      <c r="O62" s="23"/>
      <c r="P62" s="47"/>
      <c r="Q62" s="54"/>
    </row>
    <row r="63" spans="1:17" ht="15.75" x14ac:dyDescent="0.25">
      <c r="A63" s="15"/>
      <c r="B63" s="24"/>
      <c r="C63" s="34"/>
      <c r="D63" s="34"/>
      <c r="E63" s="34"/>
      <c r="F63" s="23"/>
      <c r="G63" s="15"/>
      <c r="H63" s="15"/>
      <c r="I63" s="33"/>
      <c r="J63" s="15"/>
      <c r="K63" s="15"/>
      <c r="L63" s="15"/>
      <c r="M63" s="15"/>
      <c r="N63" s="15"/>
      <c r="O63" s="47"/>
      <c r="P63" s="47"/>
      <c r="Q63" s="54"/>
    </row>
    <row r="64" spans="1:17" ht="15.75" x14ac:dyDescent="0.25">
      <c r="A64" s="15"/>
      <c r="B64" s="24"/>
      <c r="C64" s="15"/>
      <c r="D64" s="15"/>
      <c r="E64" s="15"/>
      <c r="F64" s="23"/>
      <c r="G64" s="15"/>
      <c r="H64" s="15"/>
      <c r="I64" s="15"/>
      <c r="J64" s="15"/>
      <c r="K64" s="15"/>
      <c r="L64" s="15"/>
      <c r="M64" s="15"/>
      <c r="N64" s="15"/>
      <c r="O64" s="23"/>
      <c r="P64" s="23"/>
      <c r="Q64" s="54"/>
    </row>
    <row r="65" spans="1:17" ht="15.75" x14ac:dyDescent="0.25">
      <c r="A65" s="15"/>
      <c r="B65" s="24"/>
      <c r="C65" s="15"/>
      <c r="D65" s="15"/>
      <c r="E65" s="35"/>
      <c r="F65" s="23"/>
      <c r="G65" s="15"/>
      <c r="H65" s="15"/>
      <c r="I65" s="15"/>
      <c r="J65" s="15"/>
      <c r="K65" s="15"/>
      <c r="L65" s="15"/>
      <c r="M65" s="15"/>
      <c r="N65" s="15"/>
      <c r="O65" s="23"/>
      <c r="P65" s="23"/>
      <c r="Q65" s="54"/>
    </row>
    <row r="66" spans="1:17" ht="15.75" x14ac:dyDescent="0.25">
      <c r="A66" s="9"/>
      <c r="B66" s="37"/>
      <c r="C66" s="9"/>
      <c r="D66" s="9"/>
      <c r="E66" s="9"/>
      <c r="F66" s="13"/>
      <c r="G66" s="10"/>
      <c r="H66" s="10"/>
      <c r="I66" s="9"/>
      <c r="J66" s="10"/>
      <c r="K66" s="10"/>
      <c r="L66" s="10"/>
      <c r="M66" s="9"/>
      <c r="N66" s="10"/>
      <c r="O66" s="13"/>
      <c r="P66" s="41"/>
      <c r="Q66" s="54"/>
    </row>
    <row r="67" spans="1:17" ht="15.75" x14ac:dyDescent="0.25">
      <c r="A67" s="9"/>
      <c r="B67" s="13"/>
      <c r="C67" s="9"/>
      <c r="D67" s="9"/>
      <c r="E67" s="9"/>
      <c r="F67" s="13"/>
      <c r="G67" s="10"/>
      <c r="H67" s="9"/>
      <c r="I67" s="9"/>
      <c r="J67" s="10"/>
      <c r="K67" s="10"/>
      <c r="L67" s="10"/>
      <c r="M67" s="10"/>
      <c r="N67" s="10"/>
      <c r="O67" s="13"/>
      <c r="P67" s="41"/>
      <c r="Q67" s="54"/>
    </row>
    <row r="68" spans="1:17" ht="15.75" x14ac:dyDescent="0.25">
      <c r="A68" s="9"/>
      <c r="B68" s="37"/>
      <c r="C68" s="9"/>
      <c r="D68" s="9"/>
      <c r="E68" s="9"/>
      <c r="F68" s="13"/>
      <c r="G68" s="10"/>
      <c r="H68" s="9"/>
      <c r="I68" s="9"/>
      <c r="J68" s="10"/>
      <c r="K68" s="10"/>
      <c r="L68" s="10"/>
      <c r="M68" s="10"/>
      <c r="N68" s="10"/>
      <c r="O68" s="13"/>
      <c r="P68" s="13"/>
      <c r="Q68" s="54"/>
    </row>
    <row r="69" spans="1:17" ht="15.75" x14ac:dyDescent="0.25">
      <c r="A69" s="9"/>
      <c r="B69" s="37"/>
      <c r="C69" s="9"/>
      <c r="D69" s="9"/>
      <c r="E69" s="9"/>
      <c r="F69" s="13"/>
      <c r="G69" s="10"/>
      <c r="H69" s="9"/>
      <c r="I69" s="9"/>
      <c r="J69" s="10"/>
      <c r="K69" s="10"/>
      <c r="L69" s="10"/>
      <c r="M69" s="10"/>
      <c r="N69" s="10"/>
      <c r="O69" s="48"/>
      <c r="P69" s="51"/>
      <c r="Q69" s="54"/>
    </row>
    <row r="70" spans="1:17" ht="15.75" x14ac:dyDescent="0.25">
      <c r="A70" s="9"/>
      <c r="B70" s="37"/>
      <c r="C70" s="9"/>
      <c r="D70" s="9"/>
      <c r="E70" s="9"/>
      <c r="F70" s="13"/>
      <c r="G70" s="10"/>
      <c r="H70" s="9"/>
      <c r="I70" s="9"/>
      <c r="J70" s="10"/>
      <c r="K70" s="10"/>
      <c r="L70" s="10"/>
      <c r="M70" s="10"/>
      <c r="N70" s="10"/>
      <c r="O70" s="13"/>
      <c r="P70" s="41"/>
      <c r="Q70" s="54"/>
    </row>
    <row r="71" spans="1:17" ht="15.75" x14ac:dyDescent="0.25">
      <c r="A71" s="9"/>
      <c r="B71" s="37"/>
      <c r="C71" s="9"/>
      <c r="D71" s="9"/>
      <c r="E71" s="9"/>
      <c r="F71" s="13"/>
      <c r="G71" s="10"/>
      <c r="H71" s="9"/>
      <c r="I71" s="9"/>
      <c r="J71" s="10"/>
      <c r="K71" s="10"/>
      <c r="L71" s="10"/>
      <c r="M71" s="10"/>
      <c r="N71" s="10"/>
      <c r="O71" s="13"/>
      <c r="P71" s="41"/>
      <c r="Q71" s="54"/>
    </row>
    <row r="72" spans="1:17" ht="15.75" x14ac:dyDescent="0.25">
      <c r="A72" s="9"/>
      <c r="B72" s="37"/>
      <c r="C72" s="9"/>
      <c r="D72" s="9"/>
      <c r="E72" s="9"/>
      <c r="F72" s="13"/>
      <c r="G72" s="10"/>
      <c r="H72" s="9"/>
      <c r="I72" s="9"/>
      <c r="J72" s="10"/>
      <c r="K72" s="10"/>
      <c r="L72" s="10"/>
      <c r="M72" s="10"/>
      <c r="N72" s="10"/>
      <c r="O72" s="13"/>
      <c r="P72" s="13"/>
      <c r="Q72" s="54"/>
    </row>
    <row r="73" spans="1:17" ht="15.75" x14ac:dyDescent="0.25">
      <c r="A73" s="9"/>
      <c r="B73" s="37"/>
      <c r="C73" s="9"/>
      <c r="D73" s="9"/>
      <c r="E73" s="9"/>
      <c r="F73" s="13"/>
      <c r="G73" s="10"/>
      <c r="H73" s="10"/>
      <c r="I73" s="9"/>
      <c r="J73" s="10"/>
      <c r="K73" s="10"/>
      <c r="L73" s="10"/>
      <c r="M73" s="10"/>
      <c r="N73" s="10"/>
      <c r="O73" s="49"/>
      <c r="P73" s="13"/>
      <c r="Q73" s="54"/>
    </row>
    <row r="74" spans="1:17" ht="15.75" x14ac:dyDescent="0.25">
      <c r="A74" s="11"/>
      <c r="B74" s="37"/>
      <c r="C74" s="8"/>
      <c r="D74" s="12"/>
      <c r="E74" s="8"/>
      <c r="F74" s="13"/>
      <c r="G74" s="13"/>
      <c r="H74" s="8"/>
      <c r="I74" s="11"/>
      <c r="J74" s="13"/>
      <c r="K74" s="13"/>
      <c r="L74" s="13"/>
      <c r="M74" s="13"/>
      <c r="N74" s="13"/>
      <c r="O74" s="13"/>
      <c r="P74" s="41"/>
      <c r="Q74" s="54"/>
    </row>
    <row r="75" spans="1:17" s="3" customFormat="1" ht="15.75" x14ac:dyDescent="0.25">
      <c r="A75" s="9"/>
      <c r="B75" s="37"/>
      <c r="C75" s="9"/>
      <c r="D75" s="9"/>
      <c r="E75" s="9"/>
      <c r="F75" s="13"/>
      <c r="G75" s="9"/>
      <c r="H75" s="16"/>
      <c r="I75" s="9"/>
      <c r="J75" s="9"/>
      <c r="K75" s="9"/>
      <c r="L75" s="9"/>
      <c r="M75" s="9"/>
      <c r="N75" s="9"/>
      <c r="O75" s="13"/>
      <c r="P75" s="13"/>
      <c r="Q75" s="55"/>
    </row>
    <row r="76" spans="1:17" ht="15.75" x14ac:dyDescent="0.25">
      <c r="A76" s="15"/>
      <c r="B76" s="24"/>
      <c r="C76" s="15"/>
      <c r="D76" s="15"/>
      <c r="E76" s="15"/>
      <c r="F76" s="23"/>
      <c r="G76" s="15"/>
      <c r="H76" s="15"/>
      <c r="I76" s="15"/>
      <c r="J76" s="15"/>
      <c r="K76" s="15"/>
      <c r="L76" s="15"/>
      <c r="M76" s="15"/>
      <c r="N76" s="15"/>
      <c r="O76" s="23"/>
      <c r="P76" s="47"/>
      <c r="Q76" s="54"/>
    </row>
    <row r="77" spans="1:17" ht="15.75" x14ac:dyDescent="0.25">
      <c r="A77" s="15"/>
      <c r="B77" s="24"/>
      <c r="C77" s="15"/>
      <c r="D77" s="15"/>
      <c r="E77" s="15"/>
      <c r="F77" s="23"/>
      <c r="G77" s="15"/>
      <c r="H77" s="15"/>
      <c r="I77" s="17"/>
      <c r="J77" s="15"/>
      <c r="K77" s="15"/>
      <c r="L77" s="15"/>
      <c r="M77" s="15"/>
      <c r="N77" s="15"/>
      <c r="O77" s="23"/>
      <c r="P77" s="47"/>
      <c r="Q77" s="54"/>
    </row>
    <row r="78" spans="1:17" ht="15.75" x14ac:dyDescent="0.25">
      <c r="A78" s="15"/>
      <c r="B78" s="24"/>
      <c r="C78" s="15"/>
      <c r="D78" s="15"/>
      <c r="E78" s="15"/>
      <c r="F78" s="23"/>
      <c r="G78" s="15"/>
      <c r="H78" s="15"/>
      <c r="I78" s="17"/>
      <c r="J78" s="15"/>
      <c r="K78" s="15"/>
      <c r="L78" s="15"/>
      <c r="M78" s="15"/>
      <c r="N78" s="15"/>
      <c r="O78" s="23"/>
      <c r="P78" s="47"/>
      <c r="Q78" s="54"/>
    </row>
    <row r="79" spans="1:17" ht="15.75" x14ac:dyDescent="0.25">
      <c r="A79" s="15"/>
      <c r="B79" s="24"/>
      <c r="C79" s="15"/>
      <c r="D79" s="15"/>
      <c r="E79" s="15"/>
      <c r="F79" s="23"/>
      <c r="G79" s="15"/>
      <c r="H79" s="15"/>
      <c r="I79" s="17"/>
      <c r="J79" s="15"/>
      <c r="K79" s="15"/>
      <c r="L79" s="15"/>
      <c r="M79" s="15"/>
      <c r="N79" s="15"/>
      <c r="O79" s="23"/>
      <c r="P79" s="47"/>
      <c r="Q79" s="54"/>
    </row>
    <row r="80" spans="1:17" ht="15.75" x14ac:dyDescent="0.25">
      <c r="A80" s="15"/>
      <c r="B80" s="24"/>
      <c r="C80" s="15"/>
      <c r="D80" s="15"/>
      <c r="E80" s="15"/>
      <c r="F80" s="23"/>
      <c r="G80" s="15"/>
      <c r="H80" s="15"/>
      <c r="I80" s="15"/>
      <c r="J80" s="15"/>
      <c r="K80" s="15"/>
      <c r="L80" s="15"/>
      <c r="M80" s="15"/>
      <c r="N80" s="15"/>
      <c r="O80" s="23"/>
      <c r="P80" s="53"/>
      <c r="Q80" s="54"/>
    </row>
    <row r="81" spans="1:17" ht="15.75" x14ac:dyDescent="0.25">
      <c r="A81" s="15"/>
      <c r="B81" s="24"/>
      <c r="C81" s="15"/>
      <c r="D81" s="15"/>
      <c r="E81" s="15"/>
      <c r="F81" s="23"/>
      <c r="G81" s="15"/>
      <c r="H81" s="15"/>
      <c r="I81" s="15"/>
      <c r="J81" s="15"/>
      <c r="K81" s="15"/>
      <c r="L81" s="15"/>
      <c r="M81" s="15"/>
      <c r="N81" s="15"/>
      <c r="O81" s="23"/>
      <c r="P81" s="47"/>
      <c r="Q81" s="54"/>
    </row>
    <row r="82" spans="1:17" ht="15.75" x14ac:dyDescent="0.25">
      <c r="A82" s="15"/>
      <c r="B82" s="24"/>
      <c r="C82" s="15"/>
      <c r="D82" s="15"/>
      <c r="E82" s="8"/>
      <c r="F82" s="15"/>
      <c r="G82" s="15"/>
      <c r="H82" s="15"/>
      <c r="I82" s="15"/>
      <c r="J82" s="15"/>
      <c r="K82" s="15"/>
      <c r="L82" s="15"/>
      <c r="M82" s="15"/>
      <c r="N82" s="15"/>
      <c r="O82" s="23"/>
      <c r="P82" s="23"/>
      <c r="Q82" s="54"/>
    </row>
    <row r="83" spans="1:17" ht="15.75" x14ac:dyDescent="0.25">
      <c r="A83" s="15"/>
      <c r="B83" s="24"/>
      <c r="C83" s="15"/>
      <c r="D83" s="15"/>
      <c r="E83" s="8"/>
      <c r="F83" s="15"/>
      <c r="G83" s="15"/>
      <c r="H83" s="15"/>
      <c r="I83" s="15"/>
      <c r="J83" s="15"/>
      <c r="K83" s="15"/>
      <c r="L83" s="15"/>
      <c r="M83" s="15"/>
      <c r="N83" s="15"/>
      <c r="O83" s="23"/>
      <c r="P83" s="23"/>
      <c r="Q83" s="54"/>
    </row>
    <row r="84" spans="1:17" ht="15.75" x14ac:dyDescent="0.25">
      <c r="A84" s="15"/>
      <c r="B84" s="24"/>
      <c r="C84" s="15"/>
      <c r="D84" s="15"/>
      <c r="E84" s="8"/>
      <c r="F84" s="15"/>
      <c r="G84" s="15"/>
      <c r="H84" s="15"/>
      <c r="I84" s="15"/>
      <c r="J84" s="15"/>
      <c r="K84" s="15"/>
      <c r="L84" s="15"/>
      <c r="M84" s="15"/>
      <c r="N84" s="15"/>
      <c r="O84" s="23"/>
      <c r="P84" s="23"/>
      <c r="Q84" s="54"/>
    </row>
    <row r="85" spans="1:17" ht="15.75" x14ac:dyDescent="0.25">
      <c r="A85" s="15"/>
      <c r="B85" s="24"/>
      <c r="C85" s="15"/>
      <c r="D85" s="15"/>
      <c r="E85" s="8"/>
      <c r="F85" s="15"/>
      <c r="G85" s="15"/>
      <c r="H85" s="15"/>
      <c r="I85" s="15"/>
      <c r="J85" s="15"/>
      <c r="K85" s="15"/>
      <c r="L85" s="15"/>
      <c r="M85" s="15"/>
      <c r="N85" s="15"/>
      <c r="O85" s="23"/>
      <c r="P85" s="23"/>
      <c r="Q85" s="54"/>
    </row>
    <row r="86" spans="1:17" ht="15.75" x14ac:dyDescent="0.25">
      <c r="A86" s="15"/>
      <c r="B86" s="24"/>
      <c r="C86" s="15"/>
      <c r="D86" s="15"/>
      <c r="E86" s="8"/>
      <c r="F86" s="15"/>
      <c r="G86" s="15"/>
      <c r="H86" s="15"/>
      <c r="I86" s="15"/>
      <c r="J86" s="15"/>
      <c r="K86" s="15"/>
      <c r="L86" s="15"/>
      <c r="M86" s="15"/>
      <c r="N86" s="15"/>
      <c r="O86" s="23"/>
      <c r="P86" s="23"/>
      <c r="Q86" s="54"/>
    </row>
    <row r="87" spans="1:17" ht="15.75" x14ac:dyDescent="0.25">
      <c r="A87" s="15"/>
      <c r="B87" s="24"/>
      <c r="C87" s="15"/>
      <c r="D87" s="15"/>
      <c r="E87" s="8"/>
      <c r="F87" s="15"/>
      <c r="G87" s="15"/>
      <c r="H87" s="15"/>
      <c r="I87" s="15"/>
      <c r="J87" s="15"/>
      <c r="K87" s="15"/>
      <c r="L87" s="15"/>
      <c r="M87" s="15"/>
      <c r="N87" s="15"/>
      <c r="O87" s="23"/>
      <c r="P87" s="23"/>
      <c r="Q87" s="54"/>
    </row>
    <row r="88" spans="1:17" ht="15.75" x14ac:dyDescent="0.25">
      <c r="A88" s="15"/>
      <c r="B88" s="24"/>
      <c r="C88" s="15"/>
      <c r="D88" s="15"/>
      <c r="E88" s="8"/>
      <c r="F88" s="15"/>
      <c r="G88" s="15"/>
      <c r="H88" s="15"/>
      <c r="I88" s="15"/>
      <c r="J88" s="15"/>
      <c r="K88" s="15"/>
      <c r="L88" s="15"/>
      <c r="M88" s="15"/>
      <c r="N88" s="15"/>
      <c r="O88" s="23"/>
      <c r="P88" s="23"/>
      <c r="Q88" s="54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56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56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56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56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56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56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56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56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56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56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56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56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56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56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56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56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56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56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56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56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56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56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56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56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56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56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56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56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56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56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56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56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56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56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56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56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56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56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56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56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56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56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56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56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56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56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</sheetData>
  <mergeCells count="1">
    <mergeCell ref="A2:Q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2026-09-15T13:41:53Z</dcterms:modified>
</cp:coreProperties>
</file>